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956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<sst xmlns="http://schemas.openxmlformats.org/spreadsheetml/2006/main" count="605" uniqueCount="254">
  <si>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</si>
  <si>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</si>
  <si>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</si>
  <si>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</si>
  <si>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</si>
  <si>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</si>
  <si>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</si>
  <si>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</si>
  <si>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</si>
  <si>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</si>
  <si>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</si>
  <si>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</si>
  <si>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</si>
  <si>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</si>
  <si>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</si>
  <si>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</si>
  <si>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</si>
  <si>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</si>
  <si>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</si>
  <si>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</si>
  <si>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</si>
  <si>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</si>
  <si>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</si>
  <si>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</si>
  <si>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</si>
  <si>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</si>
  <si>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</si>
  <si>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</si>
  <si>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</si>
  <si>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</si>
  <si>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</si>
  <si>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</si>
  <si>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</si>
  <si>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</si>
  <si>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</si>
  <si>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</si>
  <si>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</si>
  <si>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</si>
  <si>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</si>
  <si>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</si>
  <si>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</si>
  <si>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</si>
  <si>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</si>
  <si>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</si>
  <si>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</si>
  <si>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</si>
  <si>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</si>
  <si>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</si>
  <si>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</si>
  <si>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</si>
  <si>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</si>
  <si>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</si>
  <si>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</si>
  <si>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</si>
  <si>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</si>
  <si>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</si>
  <si>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</si>
  <si>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</si>
  <si>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</si>
  <si>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</si>
  <si>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</si>
  <si>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</si>
  <si>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</si>
  <si>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</si>
  <si>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</si>
  <si>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</si>
  <si>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</si>
  <si>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</si>
  <si>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</si>
  <si>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</si>
  <si>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</si>
  <si>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</si>
  <si>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</si>
  <si>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</si>
  <si>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</si>
  <si>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</si>
  <si>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</si>
  <si>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</si>
  <si>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</si>
  <si>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</si>
  <si>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</si>
  <si>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</si>
  <si>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</si>
  <si>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</si>
  <si>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</si>
  <si>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</si>
  <si>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</si>
  <si>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</si>
  <si>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</si>
  <si>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</si>
  <si>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</si>
  <si>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</si>
  <si>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</si>
  <si>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</si>
  <si>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</si>
  <si>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</si>
  <si>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</si>
  <si>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</si>
  <si>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</si>
  <si>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</si>
  <si>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</si>
  <si>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</si>
  <si>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</si>
  <si>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</si>
  <si>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</si>
  <si>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</si>
  <si>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</si>
  <si>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</si>
  <si>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</si>
  <si>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</si>
  <si>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</si>
  <si>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</si>
  <si>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</si>
  <si>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</si>
  <si>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</si>
  <si>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</si>
  <si>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</si>
  <si>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</si>
  <si>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</si>
  <si>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</si>
  <si>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</si>
  <si>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</si>
  <si>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</si>
  <si>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</si>
  <si>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</si>
  <si>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</si>
  <si>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</si>
  <si>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</si>
  <si>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</si>
  <si>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</si>
  <si>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</si>
  <si>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</si>
  <si>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</si>
  <si>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</si>
  <si>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</si>
  <si>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</si>
  <si>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</si>
  <si>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</si>
  <si>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</si>
  <si>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</si>
  <si>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</si>
  <si>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</si>
  <si>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</si>
  <si>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</si>
  <si>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</si>
  <si>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</si>
  <si>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</si>
  <si>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</si>
  <si>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</si>
  <si>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</si>
  <si>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</si>
  <si>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</si>
  <si>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</si>
  <si>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</si>
  <si>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</si>
  <si>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</si>
  <si>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</si>
  <si>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</si>
  <si>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</si>
  <si>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</si>
  <si>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</si>
  <si>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</si>
  <si>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</si>
  <si>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</si>
  <si>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</si>
  <si>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</si>
  <si>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</si>
  <si>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</si>
  <si>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</si>
  <si>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</si>
  <si>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</si>
  <si>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</si>
  <si>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</si>
  <si>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</si>
  <si>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</si>
  <si>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</si>
  <si>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</si>
  <si>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</si>
  <si>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</si>
  <si>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</si>
  <si>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</si>
  <si>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</si>
  <si>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</si>
  <si>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</si>
  <si>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</si>
  <si>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</si>
  <si>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</si>
  <si>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</si>
  <si>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</si>
  <si>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</si>
  <si>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</si>
  <si>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</si>
  <si>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</si>
  <si>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</si>
  <si>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</si>
  <si>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</si>
  <si>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</si>
  <si>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</si>
  <si>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</si>
  <si>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</si>
  <si>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</si>
  <si>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</si>
  <si>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</si>
  <si>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</si>
  <si>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</si>
  <si>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</si>
  <si>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</si>
  <si>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</si>
  <si>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</si>
  <si>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</si>
  <si>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</si>
  <si>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</si>
  <si>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</si>
  <si>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</si>
  <si>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</si>
  <si>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</si>
  <si>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</si>
  <si>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</si>
  <si>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</si>
  <si>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</si>
  <si>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</si>
  <si>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</si>
  <si>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</si>
  <si>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</si>
  <si>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</si>
  <si>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</si>
  <si>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</si>
  <si>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</si>
  <si>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</si>
  <si>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</si>
  <si>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</si>
  <si>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</si>
  <si>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</si>
  <si>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</si>
  <si>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</si>
  <si>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</si>
  <si>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</si>
  <si>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</si>
  <si>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</si>
  <si>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</si>
  <si>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</si>
  <si>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oktober</t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</si>
  <si>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</si>
  <si>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</si>
  <si>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</si>
  <si>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</si>
  <si>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</si>
  <si>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</si>
  <si>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</si>
  <si>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</si>
  <si>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</si>
  <si>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</si>
  <si>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november</t>
  </si>
  <si>
    <t>Investering Danmarks markedsstatistik 30.11.2018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</si>
</sst>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  <numFmt numFmtId="213" formatCode="_(* #,##0.000_);_(* \(#,##0.000\);_(* \-??_);_(@_)"/>
    <numFmt numFmtId="214" formatCode="_(* #,##0.0000_);_(* \(#,##0.0000\);_(* \-??_);_(@_)"/>
    <numFmt numFmtId="215" formatCode="0.000000"/>
    <numFmt numFmtId="216" formatCode="#,##0.000"/>
    <numFmt numFmtId="217" formatCode="#,##0.00000"/>
    <numFmt numFmtId="218" formatCode="#,##0.000000"/>
    <numFmt numFmtId="219" formatCode="0.0%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2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3" fontId="64" fillId="0" borderId="0" xfId="0" applyNumberFormat="1" applyFont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18" fontId="0" fillId="0" borderId="14" xfId="0" applyNumberFormat="1" applyBorder="1" applyAlignment="1">
      <alignment/>
    </xf>
    <xf numFmtId="0" fontId="66" fillId="43" borderId="0" xfId="0" applyFont="1" applyFill="1" applyAlignment="1">
      <alignment/>
    </xf>
    <xf numFmtId="0" fontId="66" fillId="43" borderId="14" xfId="0" applyFont="1" applyFill="1" applyBorder="1" applyAlignment="1">
      <alignment/>
    </xf>
    <xf numFmtId="3" fontId="64" fillId="0" borderId="0" xfId="0" applyNumberFormat="1" applyFont="1" applyFill="1" applyAlignment="1">
      <alignment/>
    </xf>
    <xf numFmtId="1" fontId="66" fillId="43" borderId="0" xfId="0" applyNumberFormat="1" applyFont="1" applyFill="1" applyAlignment="1">
      <alignment/>
    </xf>
    <xf numFmtId="1" fontId="66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9.00390625" style="18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6"/>
    </row>
    <row r="3" spans="1:12" s="39" customFormat="1" ht="27.7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6"/>
    </row>
    <row r="4" spans="1:12" s="39" customFormat="1" ht="32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6"/>
    </row>
    <row r="5" spans="1:12" s="14" customFormat="1" ht="15" customHeight="1">
      <c r="A5" s="42" t="s">
        <v>112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135</v>
      </c>
    </row>
    <row r="8" spans="1:2" s="6" customFormat="1" ht="15" customHeight="1">
      <c r="A8" s="22" t="s">
        <v>3</v>
      </c>
      <c r="B8" s="26" t="s">
        <v>170</v>
      </c>
    </row>
    <row r="9" spans="1:3" s="6" customFormat="1" ht="15" customHeight="1">
      <c r="A9" s="22" t="s">
        <v>169</v>
      </c>
      <c r="B9" s="26" t="s">
        <v>221</v>
      </c>
      <c r="C9" s="26"/>
    </row>
    <row r="10" spans="1:11" s="14" customFormat="1" ht="15" customHeight="1">
      <c r="A10" s="43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140</v>
      </c>
      <c r="B11" s="29" t="s">
        <v>136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115</v>
      </c>
      <c r="B12" s="28" t="s">
        <v>123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116</v>
      </c>
      <c r="B13" s="28" t="s">
        <v>171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114</v>
      </c>
      <c r="B15" s="28" t="s">
        <v>125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139</v>
      </c>
      <c r="B17" s="26" t="s">
        <v>127</v>
      </c>
      <c r="C17" s="26"/>
      <c r="D17" s="26"/>
      <c r="E17" s="26"/>
    </row>
    <row r="18" spans="1:5" s="21" customFormat="1" ht="15" customHeight="1">
      <c r="A18" s="16" t="s">
        <v>139</v>
      </c>
      <c r="B18" s="26" t="s">
        <v>128</v>
      </c>
      <c r="C18" s="27"/>
      <c r="D18" s="27"/>
      <c r="E18" s="27"/>
    </row>
    <row r="19" spans="1:5" s="21" customFormat="1" ht="15" customHeight="1">
      <c r="A19" s="16" t="s">
        <v>139</v>
      </c>
      <c r="B19" s="26" t="s">
        <v>19</v>
      </c>
      <c r="C19" s="27"/>
      <c r="D19" s="27"/>
      <c r="E19" s="27"/>
    </row>
    <row r="20" spans="1:2" ht="15" customHeight="1">
      <c r="A20" s="16" t="s">
        <v>139</v>
      </c>
      <c r="B20" s="26" t="s">
        <v>179</v>
      </c>
    </row>
    <row r="21" spans="5:7" ht="12.75">
      <c r="E21" s="40"/>
      <c r="G21" s="38"/>
    </row>
    <row r="25" spans="1:11" ht="12.75">
      <c r="A25" s="11" t="s">
        <v>224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4" t="s">
        <v>178</v>
      </c>
      <c r="B1" s="285"/>
      <c r="C1" s="285"/>
      <c r="D1" s="285"/>
      <c r="E1" s="285"/>
      <c r="F1" s="285"/>
      <c r="G1" s="285"/>
      <c r="H1" s="286"/>
    </row>
    <row r="2" spans="1:8" ht="12.75" customHeight="1">
      <c r="A2" s="116" t="s">
        <v>129</v>
      </c>
      <c r="B2" s="117">
        <v>2013</v>
      </c>
      <c r="C2" s="117">
        <v>2014</v>
      </c>
      <c r="D2" s="117">
        <v>2015</v>
      </c>
      <c r="E2" s="118">
        <v>2016</v>
      </c>
      <c r="F2" s="118">
        <v>2017</v>
      </c>
      <c r="G2" s="118" t="s">
        <v>241</v>
      </c>
      <c r="H2" s="118" t="s">
        <v>252</v>
      </c>
    </row>
    <row r="3" spans="1:10" ht="12.75">
      <c r="A3" s="119" t="s">
        <v>16</v>
      </c>
      <c r="B3" s="120">
        <v>607966</v>
      </c>
      <c r="C3" s="120">
        <v>691521</v>
      </c>
      <c r="D3" s="121">
        <v>751016</v>
      </c>
      <c r="E3" s="122">
        <v>691521</v>
      </c>
      <c r="F3" s="121">
        <v>914115.9058936095</v>
      </c>
      <c r="G3" s="121">
        <v>904293.6160203733</v>
      </c>
      <c r="H3" s="121">
        <v>912945.544509847</v>
      </c>
      <c r="I3" s="10">
        <v>910837.1707012655</v>
      </c>
      <c r="J3" s="10"/>
    </row>
    <row r="4" spans="1:8" ht="12.75">
      <c r="A4" s="119" t="s">
        <v>17</v>
      </c>
      <c r="B4" s="120">
        <v>754864</v>
      </c>
      <c r="C4" s="120">
        <v>984660</v>
      </c>
      <c r="D4" s="122">
        <v>1059560</v>
      </c>
      <c r="E4" s="122">
        <v>984660</v>
      </c>
      <c r="F4" s="122">
        <v>1160616.211220024</v>
      </c>
      <c r="G4" s="122">
        <v>1047345.5368729655</v>
      </c>
      <c r="H4" s="122">
        <v>1049905.5345947833</v>
      </c>
    </row>
    <row r="5" spans="1:8" ht="12.75">
      <c r="A5" s="119" t="s">
        <v>18</v>
      </c>
      <c r="B5" s="120">
        <v>23239</v>
      </c>
      <c r="C5" s="120">
        <v>38131</v>
      </c>
      <c r="D5" s="122">
        <v>42359</v>
      </c>
      <c r="E5" s="122">
        <v>38131</v>
      </c>
      <c r="F5" s="122">
        <v>55924.04501644882</v>
      </c>
      <c r="G5" s="122">
        <v>57630.05568311793</v>
      </c>
      <c r="H5" s="122">
        <v>59372.33131458409</v>
      </c>
    </row>
    <row r="6" spans="1:11" ht="12.75">
      <c r="A6" s="131" t="s">
        <v>0</v>
      </c>
      <c r="B6" s="132">
        <v>1386069</v>
      </c>
      <c r="C6" s="132">
        <v>1714312</v>
      </c>
      <c r="D6" s="133">
        <v>1852934</v>
      </c>
      <c r="E6" s="133">
        <v>1974085</v>
      </c>
      <c r="F6" s="229" t="s">
        <v>232</v>
      </c>
      <c r="G6" s="229">
        <f>SUM(G3:G5)</f>
        <v>2009269.2085764566</v>
      </c>
      <c r="H6" s="229">
        <f>SUM(H3:H5)</f>
        <v>2022223.4104192143</v>
      </c>
      <c r="I6" s="10"/>
      <c r="K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14" s="2" customFormat="1" ht="12.75">
      <c r="E8" s="37"/>
      <c r="F8" s="37"/>
      <c r="G8" s="37"/>
      <c r="H8" s="37"/>
      <c r="L8" s="10"/>
      <c r="M8" s="1"/>
      <c r="N8" s="1"/>
    </row>
    <row r="9" spans="1:8" ht="15" customHeight="1">
      <c r="A9" s="284" t="s">
        <v>177</v>
      </c>
      <c r="B9" s="285"/>
      <c r="C9" s="285"/>
      <c r="D9" s="285"/>
      <c r="E9" s="285"/>
      <c r="F9" s="285"/>
      <c r="G9" s="285"/>
      <c r="H9" s="286"/>
    </row>
    <row r="10" spans="1:11" ht="12.75" customHeight="1">
      <c r="A10" s="123" t="s">
        <v>129</v>
      </c>
      <c r="B10" s="124">
        <v>2014</v>
      </c>
      <c r="C10" s="124">
        <v>2015</v>
      </c>
      <c r="D10" s="124">
        <v>2016</v>
      </c>
      <c r="E10" s="124">
        <v>2017</v>
      </c>
      <c r="F10" s="124" t="s">
        <v>241</v>
      </c>
      <c r="G10" s="124" t="s">
        <v>252</v>
      </c>
      <c r="H10" s="124" t="s">
        <v>234</v>
      </c>
      <c r="K10" s="10"/>
    </row>
    <row r="11" spans="1:8" ht="12.75" customHeight="1">
      <c r="A11" s="125" t="s">
        <v>16</v>
      </c>
      <c r="B11" s="70">
        <v>38044</v>
      </c>
      <c r="C11" s="71">
        <v>46920</v>
      </c>
      <c r="D11" s="70">
        <v>6805</v>
      </c>
      <c r="E11" s="70">
        <v>62584.04442471703</v>
      </c>
      <c r="F11" s="70">
        <v>3461.604615219322</v>
      </c>
      <c r="G11" s="70">
        <v>3213.513589624347</v>
      </c>
      <c r="H11" s="70">
        <v>48229.08185157868</v>
      </c>
    </row>
    <row r="12" spans="1:8" ht="12.75">
      <c r="A12" s="125" t="s">
        <v>17</v>
      </c>
      <c r="B12" s="70">
        <v>-162682</v>
      </c>
      <c r="C12" s="71">
        <v>8227</v>
      </c>
      <c r="D12" s="70">
        <v>-14239</v>
      </c>
      <c r="E12" s="70">
        <v>9385.384049407803</v>
      </c>
      <c r="F12" s="70">
        <v>-12038.047749127009</v>
      </c>
      <c r="G12" s="70">
        <v>-6555.990030467191</v>
      </c>
      <c r="H12" s="70">
        <v>-121202.08331282098</v>
      </c>
    </row>
    <row r="13" spans="1:8" ht="12.75">
      <c r="A13" s="125" t="s">
        <v>18</v>
      </c>
      <c r="B13" s="70">
        <v>13500</v>
      </c>
      <c r="C13" s="71">
        <v>4032</v>
      </c>
      <c r="D13" s="70">
        <v>1536</v>
      </c>
      <c r="E13" s="70">
        <v>5810.644250413278</v>
      </c>
      <c r="F13" s="70">
        <v>-584</v>
      </c>
      <c r="G13" s="70">
        <v>1900.7850562865</v>
      </c>
      <c r="H13" s="70">
        <v>5537.828333571867</v>
      </c>
    </row>
    <row r="14" spans="1:8" ht="12.75">
      <c r="A14" s="134" t="s">
        <v>0</v>
      </c>
      <c r="B14" s="84">
        <v>-111138</v>
      </c>
      <c r="C14" s="84">
        <v>59179</v>
      </c>
      <c r="D14" s="84">
        <v>-5899</v>
      </c>
      <c r="E14" s="228" t="s">
        <v>233</v>
      </c>
      <c r="F14" s="228">
        <v>-9160.529279907687</v>
      </c>
      <c r="G14" s="228">
        <f>SUM(G11:G13)</f>
        <v>-1441.691384556344</v>
      </c>
      <c r="H14" s="228">
        <f>SUM(H11:H13)</f>
        <v>-67435.17312767042</v>
      </c>
    </row>
    <row r="15" spans="1:8" ht="12.75">
      <c r="A15" s="51"/>
      <c r="B15" s="51"/>
      <c r="C15" s="51"/>
      <c r="D15" s="76"/>
      <c r="E15" s="76"/>
      <c r="F15" s="76"/>
      <c r="G15" s="76"/>
      <c r="H15" s="51"/>
    </row>
    <row r="16" spans="1:8" ht="15" customHeight="1">
      <c r="A16" s="287" t="s">
        <v>190</v>
      </c>
      <c r="B16" s="288"/>
      <c r="C16" s="288"/>
      <c r="D16" s="288"/>
      <c r="E16" s="288"/>
      <c r="F16" s="288"/>
      <c r="G16" s="288"/>
      <c r="H16" s="289"/>
    </row>
    <row r="17" spans="1:8" ht="12" customHeight="1">
      <c r="A17" s="126"/>
      <c r="B17" s="127">
        <v>2013</v>
      </c>
      <c r="C17" s="127">
        <v>2014</v>
      </c>
      <c r="D17" s="127">
        <v>2015</v>
      </c>
      <c r="E17" s="127">
        <v>2016</v>
      </c>
      <c r="F17" s="128">
        <v>2017</v>
      </c>
      <c r="G17" s="128" t="s">
        <v>241</v>
      </c>
      <c r="H17" s="128" t="s">
        <v>252</v>
      </c>
    </row>
    <row r="18" spans="1:8" ht="12.75">
      <c r="A18" s="129" t="s">
        <v>16</v>
      </c>
      <c r="B18" s="71">
        <v>482</v>
      </c>
      <c r="C18" s="71">
        <v>511</v>
      </c>
      <c r="D18" s="71">
        <v>555</v>
      </c>
      <c r="E18" s="130">
        <v>579</v>
      </c>
      <c r="F18" s="130">
        <v>794</v>
      </c>
      <c r="G18" s="130">
        <v>812</v>
      </c>
      <c r="H18" s="130">
        <v>815</v>
      </c>
    </row>
    <row r="19" spans="1:11" ht="14.25" customHeight="1">
      <c r="A19" s="129" t="s">
        <v>17</v>
      </c>
      <c r="B19" s="71">
        <v>354</v>
      </c>
      <c r="C19" s="71">
        <v>332</v>
      </c>
      <c r="D19" s="71">
        <v>349</v>
      </c>
      <c r="E19" s="130">
        <v>357</v>
      </c>
      <c r="F19" s="130">
        <v>357</v>
      </c>
      <c r="G19" s="130">
        <v>360</v>
      </c>
      <c r="H19" s="130">
        <v>360</v>
      </c>
      <c r="J19" s="10"/>
      <c r="K19" s="10"/>
    </row>
    <row r="20" spans="1:8" ht="14.25" customHeight="1">
      <c r="A20" s="129" t="s">
        <v>18</v>
      </c>
      <c r="B20" s="71">
        <v>84</v>
      </c>
      <c r="C20" s="71">
        <v>89</v>
      </c>
      <c r="D20" s="71">
        <v>131</v>
      </c>
      <c r="E20" s="130">
        <v>144</v>
      </c>
      <c r="F20" s="130">
        <v>141</v>
      </c>
      <c r="G20" s="130">
        <v>141</v>
      </c>
      <c r="H20" s="130">
        <v>141</v>
      </c>
    </row>
    <row r="21" spans="1:8" ht="12.75">
      <c r="A21" s="135"/>
      <c r="B21" s="136">
        <v>920</v>
      </c>
      <c r="C21" s="136">
        <v>932</v>
      </c>
      <c r="D21" s="136">
        <v>1035</v>
      </c>
      <c r="E21" s="136">
        <v>1080</v>
      </c>
      <c r="F21" s="136">
        <v>1287</v>
      </c>
      <c r="G21" s="136">
        <v>1313</v>
      </c>
      <c r="H21" s="136">
        <f>SUM(H18:H20)</f>
        <v>1316</v>
      </c>
    </row>
    <row r="22" spans="1:8" ht="12.75">
      <c r="A22" s="51"/>
      <c r="B22" s="51"/>
      <c r="C22" s="76"/>
      <c r="D22" s="76"/>
      <c r="E22" s="76"/>
      <c r="F22" s="76"/>
      <c r="G22" s="76"/>
      <c r="H22" s="76"/>
    </row>
    <row r="23" spans="1:8" ht="15">
      <c r="A23" s="287" t="s">
        <v>176</v>
      </c>
      <c r="B23" s="288"/>
      <c r="C23" s="288"/>
      <c r="D23" s="288"/>
      <c r="E23" s="288"/>
      <c r="F23" s="288"/>
      <c r="G23" s="288"/>
      <c r="H23" s="289"/>
    </row>
    <row r="24" spans="1:8" ht="12.75">
      <c r="A24" s="116" t="s">
        <v>129</v>
      </c>
      <c r="B24" s="127"/>
      <c r="C24" s="127">
        <v>2014</v>
      </c>
      <c r="D24" s="127">
        <v>2015</v>
      </c>
      <c r="E24" s="160">
        <v>2016</v>
      </c>
      <c r="F24" s="128">
        <v>2017</v>
      </c>
      <c r="G24" s="128" t="s">
        <v>241</v>
      </c>
      <c r="H24" s="128" t="s">
        <v>252</v>
      </c>
    </row>
    <row r="25" spans="1:8" ht="12.75">
      <c r="A25" s="156" t="s">
        <v>218</v>
      </c>
      <c r="B25" s="71"/>
      <c r="C25" s="71">
        <v>744104</v>
      </c>
      <c r="D25" s="130">
        <v>804981</v>
      </c>
      <c r="E25" s="130">
        <v>873204</v>
      </c>
      <c r="F25" s="130">
        <v>956880.1529043724</v>
      </c>
      <c r="G25" s="130">
        <v>946607.2426191007</v>
      </c>
      <c r="H25" s="130">
        <v>957162.9312188532</v>
      </c>
    </row>
    <row r="26" spans="1:11" ht="12.75">
      <c r="A26" s="129" t="s">
        <v>214</v>
      </c>
      <c r="B26" s="71"/>
      <c r="C26" s="71"/>
      <c r="D26" s="130"/>
      <c r="E26" s="130">
        <v>872600</v>
      </c>
      <c r="F26" s="130">
        <v>948372.5723444824</v>
      </c>
      <c r="G26" s="130">
        <v>935758.1623435207</v>
      </c>
      <c r="H26" s="130">
        <v>945695.8073694432</v>
      </c>
      <c r="K26" s="10"/>
    </row>
    <row r="27" spans="1:8" ht="12.75">
      <c r="A27" s="129" t="s">
        <v>215</v>
      </c>
      <c r="B27" s="71"/>
      <c r="C27" s="71"/>
      <c r="D27" s="130"/>
      <c r="E27" s="130">
        <v>604</v>
      </c>
      <c r="F27" s="130">
        <v>8507.58055989</v>
      </c>
      <c r="G27" s="130">
        <v>10849.08027558</v>
      </c>
      <c r="H27" s="130">
        <v>11467.12384941</v>
      </c>
    </row>
    <row r="28" spans="1:8" ht="12.75">
      <c r="A28" s="156" t="s">
        <v>213</v>
      </c>
      <c r="B28" s="71"/>
      <c r="C28" s="71">
        <v>970207</v>
      </c>
      <c r="D28" s="130">
        <v>1047926</v>
      </c>
      <c r="E28" s="130">
        <v>1100881</v>
      </c>
      <c r="F28" s="130">
        <v>1173776.00922571</v>
      </c>
      <c r="G28" s="130">
        <v>1062661.9659573566</v>
      </c>
      <c r="H28" s="130">
        <v>1065060.479200361</v>
      </c>
    </row>
    <row r="29" spans="1:10" ht="12.75">
      <c r="A29" s="129" t="s">
        <v>183</v>
      </c>
      <c r="B29" s="71"/>
      <c r="C29" s="71">
        <v>970004</v>
      </c>
      <c r="D29" s="130">
        <v>1047695</v>
      </c>
      <c r="E29" s="130">
        <v>1100646</v>
      </c>
      <c r="F29" s="130">
        <v>1173664.10767671</v>
      </c>
      <c r="G29" s="203">
        <v>1060515.6440622166</v>
      </c>
      <c r="H29" s="130">
        <v>1062913.7769856711</v>
      </c>
      <c r="J29" s="10"/>
    </row>
    <row r="30" spans="1:8" ht="12.75">
      <c r="A30" s="129" t="s">
        <v>184</v>
      </c>
      <c r="B30" s="71"/>
      <c r="C30" s="71">
        <v>203</v>
      </c>
      <c r="D30" s="130">
        <v>231</v>
      </c>
      <c r="E30" s="130">
        <v>235</v>
      </c>
      <c r="F30" s="130">
        <v>111.901549</v>
      </c>
      <c r="G30" s="130">
        <v>2146.32189514</v>
      </c>
      <c r="H30" s="130">
        <v>2146.70221469</v>
      </c>
    </row>
    <row r="31" spans="1:8" ht="12.75">
      <c r="A31" s="135" t="s">
        <v>0</v>
      </c>
      <c r="B31" s="136"/>
      <c r="C31" s="136">
        <v>1714312</v>
      </c>
      <c r="D31" s="136">
        <v>1852908</v>
      </c>
      <c r="E31" s="136">
        <v>1974085</v>
      </c>
      <c r="F31" s="231" t="s">
        <v>232</v>
      </c>
      <c r="G31" s="231">
        <v>2009269.2085764573</v>
      </c>
      <c r="H31" s="231">
        <v>2022223.4104192143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8"/>
    </row>
    <row r="45" ht="12.75">
      <c r="G45" s="238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2" customWidth="1"/>
    <col min="8" max="8" width="13.7109375" style="1" customWidth="1"/>
    <col min="9" max="16384" width="11.421875" style="1" customWidth="1"/>
  </cols>
  <sheetData>
    <row r="1" spans="1:8" ht="21" customHeight="1">
      <c r="A1" s="268" t="s">
        <v>185</v>
      </c>
      <c r="B1" s="268"/>
      <c r="C1" s="268"/>
      <c r="D1" s="268"/>
      <c r="E1" s="268"/>
      <c r="F1" s="268"/>
      <c r="G1" s="269"/>
      <c r="H1" s="269"/>
    </row>
    <row r="2" spans="1:8" ht="12.75">
      <c r="A2" s="45" t="s">
        <v>131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19" t="s">
        <v>241</v>
      </c>
      <c r="H2" s="219" t="s">
        <v>252</v>
      </c>
    </row>
    <row r="3" spans="1:8" ht="12.75">
      <c r="A3" s="137" t="s">
        <v>32</v>
      </c>
      <c r="B3" s="138">
        <v>23301</v>
      </c>
      <c r="C3" s="138">
        <v>28356</v>
      </c>
      <c r="D3" s="138">
        <v>38064</v>
      </c>
      <c r="E3" s="138">
        <v>29649</v>
      </c>
      <c r="F3" s="138">
        <v>30344.76481074799</v>
      </c>
      <c r="G3" s="220">
        <v>27013.10539514999</v>
      </c>
      <c r="H3" s="220">
        <v>27004.51864583999</v>
      </c>
    </row>
    <row r="4" spans="1:8" ht="12.75">
      <c r="A4" s="179" t="s">
        <v>197</v>
      </c>
      <c r="B4" s="180">
        <v>1022</v>
      </c>
      <c r="C4" s="180">
        <v>380</v>
      </c>
      <c r="D4" s="180">
        <v>259</v>
      </c>
      <c r="E4" s="180">
        <v>204</v>
      </c>
      <c r="F4" s="180">
        <v>188.215952</v>
      </c>
      <c r="G4" s="180">
        <v>184.39556</v>
      </c>
      <c r="H4" s="180">
        <v>182.451836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1">
        <v>2042.44700314</v>
      </c>
      <c r="H5" s="221">
        <v>2041.92313269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1">
        <v>30262.82866012997</v>
      </c>
      <c r="H6" s="221">
        <v>31008.96124931095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1">
        <v>690.0323464</v>
      </c>
      <c r="H7" s="221">
        <v>715.8916441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1">
        <v>25730.72717130316</v>
      </c>
      <c r="H8" s="221">
        <v>25585.820780781658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1">
        <v>8904.76389121185</v>
      </c>
      <c r="H9" s="221">
        <v>9511.33863041505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f>204626.870769999</f>
        <v>204626.870769999</v>
      </c>
      <c r="G10" s="221">
        <f>199508.908588202+49.687174</f>
        <v>199558.595762202</v>
      </c>
      <c r="H10" s="221">
        <v>206274.72722029267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1">
        <v>831.6024621</v>
      </c>
      <c r="H11" s="221">
        <v>874.3294265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1">
        <v>1222.20621</v>
      </c>
      <c r="H12" s="221">
        <v>1207.880751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1">
        <v>4773.25419822052</v>
      </c>
      <c r="H13" s="221">
        <v>4796.42198264744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2">
        <v>769.90451</v>
      </c>
      <c r="H14" s="222">
        <v>812.7541014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1">
        <v>554.9378041</v>
      </c>
      <c r="H15" s="221">
        <v>571.8444062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1">
        <v>363.70058409</v>
      </c>
      <c r="H16" s="221">
        <v>331.61283178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1">
        <v>23803.387294472126</v>
      </c>
      <c r="H17" s="221">
        <v>24189.41950074199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1">
        <v>869.52586332394</v>
      </c>
      <c r="H18" s="221">
        <v>853.06718710191</v>
      </c>
    </row>
    <row r="19" spans="1:8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1">
        <v>1359.82460752</v>
      </c>
      <c r="H19" s="221">
        <v>1333.22442884</v>
      </c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1">
        <v>514.56003024</v>
      </c>
      <c r="H20" s="221">
        <v>531.16215608</v>
      </c>
    </row>
    <row r="21" spans="1:8" ht="12.75">
      <c r="A21" s="58" t="s">
        <v>166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1">
        <v>9228.04637242954</v>
      </c>
      <c r="H21" s="221">
        <v>9726.87799449607</v>
      </c>
    </row>
    <row r="22" spans="1:9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311664.74033088307</v>
      </c>
      <c r="H22" s="54">
        <v>320489.01647237776</v>
      </c>
      <c r="I22" s="10"/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1">
        <v>50327.57295495329</v>
      </c>
      <c r="H23" s="221">
        <v>50132.90342269597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1">
        <v>47151.56226030626</v>
      </c>
      <c r="H24" s="221">
        <v>47175.98268862806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1">
        <v>101947.41396902395</v>
      </c>
      <c r="H25" s="221">
        <v>101736.4046999662</v>
      </c>
    </row>
    <row r="26" spans="1:8" ht="12.75">
      <c r="A26" s="58" t="s">
        <v>250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1">
        <v>126.7233694</v>
      </c>
      <c r="H26" s="221">
        <v>128.3564924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v>200216.92145731367</v>
      </c>
      <c r="G27" s="54">
        <v>199553.2725536835</v>
      </c>
      <c r="H27" s="54">
        <v>199173.6473036902</v>
      </c>
    </row>
    <row r="28" spans="1:8" ht="12.75">
      <c r="A28" s="58" t="s">
        <v>245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1">
        <v>27230.189708163645</v>
      </c>
      <c r="H28" s="221">
        <v>26970.16868119727</v>
      </c>
    </row>
    <row r="29" spans="1:8" ht="12.75">
      <c r="A29" s="58" t="s">
        <v>246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1">
        <v>36136.9711617859</v>
      </c>
      <c r="H29" s="221">
        <v>35108.44828265273</v>
      </c>
    </row>
    <row r="30" spans="1:8" ht="12.75">
      <c r="A30" s="58" t="s">
        <v>247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1">
        <v>54611.65244185737</v>
      </c>
      <c r="H30" s="221">
        <v>55194.14838227083</v>
      </c>
    </row>
    <row r="31" spans="1:8" ht="12.75">
      <c r="A31" s="58" t="s">
        <v>248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1">
        <v>60100.81142658</v>
      </c>
      <c r="H31" s="221">
        <v>59390.64742042</v>
      </c>
    </row>
    <row r="32" spans="1:8" ht="12.75">
      <c r="A32" s="58" t="s">
        <v>249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1">
        <v>6127.15437662249</v>
      </c>
      <c r="H32" s="221">
        <v>5781.72947690185</v>
      </c>
    </row>
    <row r="33" spans="1:8" ht="12.75">
      <c r="A33" s="58" t="s">
        <v>251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1">
        <v>2613.4427886</v>
      </c>
      <c r="H33" s="221">
        <v>2586.456709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186820.2219036094</v>
      </c>
      <c r="H34" s="54">
        <v>185031.59895244267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3">
        <v>249.848327</v>
      </c>
      <c r="H35" s="223">
        <v>249.984596</v>
      </c>
    </row>
    <row r="36" spans="1:8" ht="12.75">
      <c r="A36" s="63" t="s">
        <v>149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3">
        <v>8653.50368654</v>
      </c>
      <c r="H36" s="223">
        <v>8737.87731791</v>
      </c>
    </row>
    <row r="37" spans="1:8" ht="12" customHeight="1">
      <c r="A37" s="183" t="s">
        <v>236</v>
      </c>
      <c r="B37" s="60"/>
      <c r="C37" s="60"/>
      <c r="D37" s="60"/>
      <c r="E37" s="60"/>
      <c r="F37" s="60"/>
      <c r="G37" s="222">
        <v>61610.90383457908</v>
      </c>
      <c r="H37" s="222">
        <v>62413.78101856836</v>
      </c>
    </row>
    <row r="38" spans="1:8" ht="12" customHeight="1">
      <c r="A38" s="183" t="s">
        <v>237</v>
      </c>
      <c r="B38" s="60"/>
      <c r="C38" s="60"/>
      <c r="D38" s="60"/>
      <c r="E38" s="60"/>
      <c r="F38" s="60"/>
      <c r="G38" s="222">
        <v>14786.52195064786</v>
      </c>
      <c r="H38" s="222">
        <v>14924.10968664396</v>
      </c>
    </row>
    <row r="39" spans="1:8" ht="12" customHeight="1">
      <c r="A39" s="183" t="s">
        <v>238</v>
      </c>
      <c r="B39" s="60"/>
      <c r="C39" s="60"/>
      <c r="D39" s="60"/>
      <c r="E39" s="60"/>
      <c r="F39" s="60"/>
      <c r="G39" s="222">
        <v>12720.26086256409</v>
      </c>
      <c r="H39" s="222">
        <v>12923.27207777964</v>
      </c>
    </row>
    <row r="40" spans="1:8" ht="12" customHeight="1">
      <c r="A40" s="183" t="s">
        <v>239</v>
      </c>
      <c r="B40" s="60"/>
      <c r="C40" s="60"/>
      <c r="D40" s="60"/>
      <c r="E40" s="60"/>
      <c r="F40" s="60"/>
      <c r="G40" s="222">
        <v>32204.7591449973</v>
      </c>
      <c r="H40" s="222">
        <v>32377.4943381445</v>
      </c>
    </row>
    <row r="41" spans="1:8" ht="12" customHeight="1">
      <c r="A41" s="63" t="s">
        <v>54</v>
      </c>
      <c r="B41" s="55">
        <v>45382</v>
      </c>
      <c r="C41" s="55">
        <v>45686</v>
      </c>
      <c r="D41" s="55">
        <v>56701</v>
      </c>
      <c r="E41" s="55">
        <v>72036</v>
      </c>
      <c r="F41" s="55">
        <v>114634.05948210231</v>
      </c>
      <c r="G41" s="223">
        <v>121322.44579278833</v>
      </c>
      <c r="H41" s="223">
        <v>122638.65712113646</v>
      </c>
    </row>
    <row r="42" spans="1:8" ht="12.75">
      <c r="A42" s="63" t="s">
        <v>164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3">
        <v>26949.72204938552</v>
      </c>
      <c r="H42" s="223">
        <v>27214.81750896292</v>
      </c>
    </row>
    <row r="43" spans="1:8" ht="12.75">
      <c r="A43" s="63" t="s">
        <v>165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3">
        <v>1254.89538954348</v>
      </c>
      <c r="H43" s="223">
        <v>1272.63721665679</v>
      </c>
    </row>
    <row r="44" spans="1:8" ht="12.75">
      <c r="A44" s="63" t="s">
        <v>162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3">
        <v>20754.67646779</v>
      </c>
      <c r="H44" s="223">
        <v>21014.01365183</v>
      </c>
    </row>
    <row r="45" spans="1:9" ht="12.75">
      <c r="A45" s="150" t="s">
        <v>175</v>
      </c>
      <c r="B45" s="55"/>
      <c r="C45" s="151">
        <v>156</v>
      </c>
      <c r="D45" s="151">
        <v>187</v>
      </c>
      <c r="E45" s="151">
        <v>189</v>
      </c>
      <c r="F45" s="151">
        <v>68.460249</v>
      </c>
      <c r="G45" s="224">
        <v>57.184124</v>
      </c>
      <c r="H45" s="224">
        <v>58.082935</v>
      </c>
      <c r="I45" s="10"/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5">
        <v>904293.6160203733</v>
      </c>
      <c r="H46" s="225">
        <f>912945.544509847</f>
        <v>912945.544509847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225</v>
      </c>
      <c r="B48" s="35"/>
      <c r="C48" s="36"/>
      <c r="D48" s="36"/>
      <c r="E48" s="36"/>
      <c r="F48" s="10"/>
      <c r="G48" s="10"/>
      <c r="H48" s="10"/>
    </row>
    <row r="50" spans="7:8" ht="12.75">
      <c r="G50" s="178"/>
      <c r="H50" s="178"/>
    </row>
    <row r="51" spans="6:8" ht="12.75">
      <c r="F51" s="10"/>
      <c r="G51" s="258" t="s">
        <v>240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90" zoomScaleNormal="90" zoomScalePageLayoutView="0" workbookViewId="0" topLeftCell="A1">
      <selection activeCell="D7" sqref="D7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2" customWidth="1"/>
    <col min="6" max="6" width="12.28125" style="186" customWidth="1"/>
    <col min="7" max="7" width="10.7109375" style="186" customWidth="1"/>
    <col min="8" max="8" width="12.00390625" style="186" customWidth="1"/>
    <col min="9" max="9" width="11.7109375" style="186" customWidth="1"/>
    <col min="10" max="10" width="8.57421875" style="196" customWidth="1"/>
    <col min="11" max="11" width="36.00390625" style="52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71" t="s">
        <v>186</v>
      </c>
      <c r="B1" s="271"/>
      <c r="C1" s="271"/>
      <c r="D1" s="271"/>
      <c r="E1" s="271"/>
      <c r="F1" s="274"/>
      <c r="G1" s="274"/>
      <c r="H1" s="274"/>
      <c r="I1" s="275"/>
      <c r="K1" s="270" t="s">
        <v>201</v>
      </c>
      <c r="L1" s="271"/>
      <c r="M1" s="271"/>
      <c r="N1" s="271"/>
      <c r="O1" s="271"/>
      <c r="P1" s="272"/>
      <c r="Q1" s="272"/>
      <c r="R1" s="272"/>
      <c r="S1" s="273"/>
    </row>
    <row r="2" spans="1:19" ht="12.75">
      <c r="A2" s="85" t="s">
        <v>130</v>
      </c>
      <c r="B2" s="86">
        <v>2013</v>
      </c>
      <c r="C2" s="86">
        <v>2014</v>
      </c>
      <c r="D2" s="139">
        <v>2015</v>
      </c>
      <c r="E2" s="139">
        <v>2016</v>
      </c>
      <c r="F2" s="139">
        <v>2017</v>
      </c>
      <c r="G2" s="50" t="s">
        <v>241</v>
      </c>
      <c r="H2" s="163" t="s">
        <v>252</v>
      </c>
      <c r="I2" s="163" t="s">
        <v>234</v>
      </c>
      <c r="J2" s="197"/>
      <c r="K2" s="85" t="s">
        <v>130</v>
      </c>
      <c r="L2" s="86">
        <v>2013</v>
      </c>
      <c r="M2" s="86">
        <v>2014</v>
      </c>
      <c r="N2" s="86">
        <v>2015</v>
      </c>
      <c r="O2" s="139">
        <v>2016</v>
      </c>
      <c r="P2" s="139">
        <v>2017</v>
      </c>
      <c r="Q2" s="163" t="s">
        <v>241</v>
      </c>
      <c r="R2" s="163" t="s">
        <v>252</v>
      </c>
      <c r="S2" s="163" t="s">
        <v>234</v>
      </c>
    </row>
    <row r="3" spans="1:19" ht="14.25" customHeight="1">
      <c r="A3" s="87" t="s">
        <v>32</v>
      </c>
      <c r="B3" s="79">
        <v>-530</v>
      </c>
      <c r="C3" s="79">
        <v>2924</v>
      </c>
      <c r="D3" s="90">
        <v>2907</v>
      </c>
      <c r="E3" s="90">
        <v>-3558</v>
      </c>
      <c r="F3" s="79">
        <v>1083.26682834999</v>
      </c>
      <c r="G3" s="90">
        <v>592.23505932</v>
      </c>
      <c r="H3" s="90">
        <v>113.5324567</v>
      </c>
      <c r="I3" s="90">
        <v>2698.71962836</v>
      </c>
      <c r="J3" s="197"/>
      <c r="K3" s="164" t="s">
        <v>32</v>
      </c>
      <c r="L3" s="79">
        <v>-972.366883</v>
      </c>
      <c r="M3" s="79">
        <f>C3-'1.4 Udbytter'!C3</f>
        <v>1349</v>
      </c>
      <c r="N3" s="79">
        <v>-506</v>
      </c>
      <c r="O3" s="79">
        <v>-8602</v>
      </c>
      <c r="P3" s="79">
        <v>-2868.1938657500095</v>
      </c>
      <c r="Q3" s="90">
        <v>113.5324567</v>
      </c>
      <c r="R3" s="90">
        <f>H3-'1.4 Udbytter'!H3</f>
        <v>113.5324567</v>
      </c>
      <c r="S3" s="90">
        <f>I3-'1.4 Udbytter'!I3</f>
        <v>-1242.35396524</v>
      </c>
    </row>
    <row r="4" spans="1:19" ht="14.25" customHeight="1">
      <c r="A4" s="181" t="s">
        <v>197</v>
      </c>
      <c r="B4" s="70">
        <v>313</v>
      </c>
      <c r="C4" s="70">
        <v>-563</v>
      </c>
      <c r="D4" s="141">
        <v>-120</v>
      </c>
      <c r="E4" s="141">
        <v>-58</v>
      </c>
      <c r="F4" s="70">
        <v>-39.469505</v>
      </c>
      <c r="G4" s="141">
        <v>-5.34076</v>
      </c>
      <c r="H4" s="141">
        <v>-0.357988</v>
      </c>
      <c r="I4" s="141">
        <v>-15.983634</v>
      </c>
      <c r="J4" s="198"/>
      <c r="K4" s="182" t="s">
        <v>197</v>
      </c>
      <c r="L4" s="70"/>
      <c r="M4" s="70">
        <f>C4-'1.4 Udbytter'!C4</f>
        <v>-669</v>
      </c>
      <c r="N4" s="70">
        <v>-140</v>
      </c>
      <c r="O4" s="70">
        <v>-59</v>
      </c>
      <c r="P4" s="70">
        <v>-39.469505</v>
      </c>
      <c r="Q4" s="141">
        <v>-0.357988</v>
      </c>
      <c r="R4" s="141">
        <f>H4-'1.4 Udbytter'!H4</f>
        <v>-0.357988</v>
      </c>
      <c r="S4" s="141">
        <f>I4-'1.4 Udbytter'!I4</f>
        <v>-18.792964</v>
      </c>
    </row>
    <row r="5" spans="1:19" s="4" customFormat="1" ht="12.75">
      <c r="A5" s="88" t="s">
        <v>33</v>
      </c>
      <c r="B5" s="71">
        <v>-18</v>
      </c>
      <c r="C5" s="71">
        <v>0</v>
      </c>
      <c r="D5" s="140">
        <v>0</v>
      </c>
      <c r="E5" s="140">
        <v>0</v>
      </c>
      <c r="F5" s="71">
        <v>0</v>
      </c>
      <c r="G5" s="140">
        <v>0</v>
      </c>
      <c r="H5" s="140">
        <v>0</v>
      </c>
      <c r="I5" s="140">
        <v>0</v>
      </c>
      <c r="J5" s="197"/>
      <c r="K5" s="165" t="s">
        <v>33</v>
      </c>
      <c r="L5" s="71">
        <v>-17.522666</v>
      </c>
      <c r="M5" s="71">
        <f>C5-'1.4 Udbytter'!C5</f>
        <v>0</v>
      </c>
      <c r="N5" s="71">
        <v>0</v>
      </c>
      <c r="O5" s="71">
        <v>0</v>
      </c>
      <c r="P5" s="71">
        <v>0</v>
      </c>
      <c r="Q5" s="140">
        <v>0</v>
      </c>
      <c r="R5" s="140">
        <f>H5-'1.4 Udbytter'!H5</f>
        <v>0</v>
      </c>
      <c r="S5" s="140">
        <f>I5-'1.4 Udbytter'!I5</f>
        <v>0</v>
      </c>
    </row>
    <row r="6" spans="1:19" ht="12.75">
      <c r="A6" s="88" t="s">
        <v>51</v>
      </c>
      <c r="B6" s="71">
        <v>1359</v>
      </c>
      <c r="C6" s="71">
        <v>-713</v>
      </c>
      <c r="D6" s="140">
        <v>-5403</v>
      </c>
      <c r="E6" s="140">
        <v>1108</v>
      </c>
      <c r="F6" s="71">
        <v>3524.8513864878178</v>
      </c>
      <c r="G6" s="140">
        <v>439.08547922</v>
      </c>
      <c r="H6" s="140">
        <v>-661.60810546</v>
      </c>
      <c r="I6" s="140">
        <v>5797.272825995536</v>
      </c>
      <c r="J6" s="197"/>
      <c r="K6" s="165" t="s">
        <v>51</v>
      </c>
      <c r="L6" s="71">
        <v>565.2268079999999</v>
      </c>
      <c r="M6" s="71">
        <f>C6-'1.4 Udbytter'!C6</f>
        <v>-1530</v>
      </c>
      <c r="N6" s="71">
        <v>-6109</v>
      </c>
      <c r="O6" s="71">
        <v>-620</v>
      </c>
      <c r="P6" s="71">
        <v>2834.8729614878175</v>
      </c>
      <c r="Q6" s="140">
        <v>-661.60810546</v>
      </c>
      <c r="R6" s="140">
        <f>H6-'1.4 Udbytter'!H6</f>
        <v>-661.60810546</v>
      </c>
      <c r="S6" s="140">
        <f>I6-'1.4 Udbytter'!I6</f>
        <v>4565.361840895535</v>
      </c>
    </row>
    <row r="7" spans="1:19" ht="12.75">
      <c r="A7" s="88" t="s">
        <v>34</v>
      </c>
      <c r="B7" s="71">
        <v>-208</v>
      </c>
      <c r="C7" s="71">
        <v>-67</v>
      </c>
      <c r="D7" s="140">
        <v>-121</v>
      </c>
      <c r="E7" s="140">
        <v>-165</v>
      </c>
      <c r="F7" s="71">
        <v>46.65282103</v>
      </c>
      <c r="G7" s="140">
        <v>-33.55246</v>
      </c>
      <c r="H7" s="140">
        <v>-11.134676</v>
      </c>
      <c r="I7" s="140">
        <v>-281.92696182</v>
      </c>
      <c r="J7" s="197"/>
      <c r="K7" s="165" t="s">
        <v>34</v>
      </c>
      <c r="L7" s="71">
        <v>-237.780339</v>
      </c>
      <c r="M7" s="71">
        <f>C7-'1.4 Udbytter'!C7</f>
        <v>-89</v>
      </c>
      <c r="N7" s="71">
        <v>-262</v>
      </c>
      <c r="O7" s="71">
        <v>-302</v>
      </c>
      <c r="P7" s="71">
        <v>22.12147973</v>
      </c>
      <c r="Q7" s="140">
        <v>-11.134676</v>
      </c>
      <c r="R7" s="140">
        <f>H7-'1.4 Udbytter'!H7</f>
        <v>-11.134676</v>
      </c>
      <c r="S7" s="140">
        <f>I7-'1.4 Udbytter'!I7</f>
        <v>-383.94100202</v>
      </c>
    </row>
    <row r="8" spans="1:19" ht="12.75">
      <c r="A8" s="88" t="s">
        <v>35</v>
      </c>
      <c r="B8" s="71">
        <v>-647</v>
      </c>
      <c r="C8" s="71">
        <v>-1117</v>
      </c>
      <c r="D8" s="140">
        <v>1193</v>
      </c>
      <c r="E8" s="140">
        <v>-931</v>
      </c>
      <c r="F8" s="71">
        <v>3305.0528049123</v>
      </c>
      <c r="G8" s="140">
        <v>-178.85485192</v>
      </c>
      <c r="H8" s="140">
        <v>167.16506275</v>
      </c>
      <c r="I8" s="140">
        <v>-1703.8631194651157</v>
      </c>
      <c r="J8" s="197"/>
      <c r="K8" s="165" t="s">
        <v>35</v>
      </c>
      <c r="L8" s="71">
        <v>-937.106621</v>
      </c>
      <c r="M8" s="71">
        <f>C8-'1.4 Udbytter'!C8</f>
        <v>-1231</v>
      </c>
      <c r="N8" s="71">
        <v>988</v>
      </c>
      <c r="O8" s="71">
        <v>-1974</v>
      </c>
      <c r="P8" s="71">
        <v>2614.8115872123</v>
      </c>
      <c r="Q8" s="140">
        <v>167.16506275</v>
      </c>
      <c r="R8" s="140">
        <f>H8-'1.4 Udbytter'!H8</f>
        <v>167.16506275</v>
      </c>
      <c r="S8" s="140">
        <f>I8-'1.4 Udbytter'!I8</f>
        <v>-3298.5992177651156</v>
      </c>
    </row>
    <row r="9" spans="1:19" ht="12.75">
      <c r="A9" s="88" t="s">
        <v>36</v>
      </c>
      <c r="B9" s="71">
        <v>592</v>
      </c>
      <c r="C9" s="71">
        <v>-823</v>
      </c>
      <c r="D9" s="140">
        <v>47</v>
      </c>
      <c r="E9" s="140">
        <v>1390</v>
      </c>
      <c r="F9" s="71">
        <v>-107.51657317</v>
      </c>
      <c r="G9" s="140">
        <v>54.11625825</v>
      </c>
      <c r="H9" s="140">
        <v>120.90392514</v>
      </c>
      <c r="I9" s="140">
        <v>-759.92468416</v>
      </c>
      <c r="J9" s="197"/>
      <c r="K9" s="165" t="s">
        <v>36</v>
      </c>
      <c r="L9" s="71">
        <v>108.872207</v>
      </c>
      <c r="M9" s="71">
        <f>C9-'1.4 Udbytter'!C9</f>
        <v>-1012</v>
      </c>
      <c r="N9" s="71">
        <v>-424</v>
      </c>
      <c r="O9" s="71">
        <v>515</v>
      </c>
      <c r="P9" s="71">
        <v>-388.93744537</v>
      </c>
      <c r="Q9" s="140">
        <v>120.90392514</v>
      </c>
      <c r="R9" s="140">
        <f>H9-'1.4 Udbytter'!H9</f>
        <v>120.90392514</v>
      </c>
      <c r="S9" s="140">
        <f>I9-'1.4 Udbytter'!I9</f>
        <v>-1687.7599034599998</v>
      </c>
    </row>
    <row r="10" spans="1:19" ht="12.75">
      <c r="A10" s="88" t="s">
        <v>37</v>
      </c>
      <c r="B10" s="71">
        <v>12355</v>
      </c>
      <c r="C10" s="70">
        <v>24088</v>
      </c>
      <c r="D10" s="141">
        <v>13122</v>
      </c>
      <c r="E10" s="141">
        <v>25632</v>
      </c>
      <c r="F10" s="70">
        <v>7789.7946921555385</v>
      </c>
      <c r="G10" s="141">
        <v>632.74974328</v>
      </c>
      <c r="H10" s="141">
        <v>3740.3857423242744</v>
      </c>
      <c r="I10" s="141">
        <v>12481.300367608404</v>
      </c>
      <c r="J10" s="197"/>
      <c r="K10" s="165" t="s">
        <v>37</v>
      </c>
      <c r="L10" s="71">
        <v>10894</v>
      </c>
      <c r="M10" s="71">
        <f>C10-'1.4 Udbytter'!C10</f>
        <v>21585</v>
      </c>
      <c r="N10" s="70">
        <v>7424</v>
      </c>
      <c r="O10" s="71">
        <v>11333</v>
      </c>
      <c r="P10" s="71">
        <v>-1107.6929854444634</v>
      </c>
      <c r="Q10" s="141">
        <v>3726.4516923242745</v>
      </c>
      <c r="R10" s="141">
        <f>H10-'1.4 Udbytter'!H10</f>
        <v>3740.3857423242744</v>
      </c>
      <c r="S10" s="141">
        <f>I10-'1.4 Udbytter'!I10</f>
        <v>-1138.479294691595</v>
      </c>
    </row>
    <row r="11" spans="1:19" ht="12.75">
      <c r="A11" s="88" t="s">
        <v>38</v>
      </c>
      <c r="B11" s="71">
        <v>-26</v>
      </c>
      <c r="C11" s="71">
        <v>-254</v>
      </c>
      <c r="D11" s="140">
        <v>394</v>
      </c>
      <c r="E11" s="140">
        <v>-7</v>
      </c>
      <c r="F11" s="71">
        <v>47.5098971</v>
      </c>
      <c r="G11" s="140">
        <v>4.13192906</v>
      </c>
      <c r="H11" s="140">
        <v>3.593325</v>
      </c>
      <c r="I11" s="140">
        <v>-149.6852545</v>
      </c>
      <c r="J11" s="197"/>
      <c r="K11" s="165" t="s">
        <v>38</v>
      </c>
      <c r="L11" s="71">
        <v>-75.616111</v>
      </c>
      <c r="M11" s="71">
        <f>C11-'1.4 Udbytter'!C11</f>
        <v>-293</v>
      </c>
      <c r="N11" s="71">
        <v>111</v>
      </c>
      <c r="O11" s="71">
        <v>-259</v>
      </c>
      <c r="P11" s="71">
        <v>47.5098971</v>
      </c>
      <c r="Q11" s="140">
        <v>3.593325</v>
      </c>
      <c r="R11" s="140">
        <f>H11-'1.4 Udbytter'!H11</f>
        <v>3.593325</v>
      </c>
      <c r="S11" s="140">
        <f>I11-'1.4 Udbytter'!I11</f>
        <v>-241.4361383</v>
      </c>
    </row>
    <row r="12" spans="1:19" ht="12.75">
      <c r="A12" s="88" t="s">
        <v>52</v>
      </c>
      <c r="B12" s="71">
        <v>-195</v>
      </c>
      <c r="C12" s="71">
        <v>2</v>
      </c>
      <c r="D12" s="140">
        <v>11</v>
      </c>
      <c r="E12" s="140">
        <v>-496</v>
      </c>
      <c r="F12" s="71">
        <v>218.9503924</v>
      </c>
      <c r="G12" s="140">
        <v>-13.09179</v>
      </c>
      <c r="H12" s="140">
        <v>-10.044436</v>
      </c>
      <c r="I12" s="140">
        <v>228.76311</v>
      </c>
      <c r="J12" s="197"/>
      <c r="K12" s="165" t="s">
        <v>52</v>
      </c>
      <c r="L12" s="71">
        <v>-202.239627</v>
      </c>
      <c r="M12" s="71">
        <f>C12-'1.4 Udbytter'!C12</f>
        <v>2</v>
      </c>
      <c r="N12" s="71">
        <v>11</v>
      </c>
      <c r="O12" s="71">
        <v>-496</v>
      </c>
      <c r="P12" s="71">
        <v>93.9226038</v>
      </c>
      <c r="Q12" s="140">
        <v>-10.044436</v>
      </c>
      <c r="R12" s="140">
        <f>H12-'1.4 Udbytter'!H12</f>
        <v>-10.044436</v>
      </c>
      <c r="S12" s="140">
        <f>I12-'1.4 Udbytter'!I12</f>
        <v>-45.99682999999996</v>
      </c>
    </row>
    <row r="13" spans="1:19" ht="12.75">
      <c r="A13" s="88" t="s">
        <v>39</v>
      </c>
      <c r="B13" s="71">
        <v>1603</v>
      </c>
      <c r="C13" s="71">
        <v>-496</v>
      </c>
      <c r="D13" s="140">
        <v>-905</v>
      </c>
      <c r="E13" s="140">
        <v>-311</v>
      </c>
      <c r="F13" s="71">
        <v>432.31680353</v>
      </c>
      <c r="G13" s="140">
        <v>-7.10364583</v>
      </c>
      <c r="H13" s="140">
        <v>5.01775515</v>
      </c>
      <c r="I13" s="140">
        <v>-597.69169903</v>
      </c>
      <c r="J13" s="197"/>
      <c r="K13" s="165" t="s">
        <v>39</v>
      </c>
      <c r="L13" s="71">
        <v>1594.496946</v>
      </c>
      <c r="M13" s="71">
        <f>C13-'1.4 Udbytter'!C13</f>
        <v>-505</v>
      </c>
      <c r="N13" s="71">
        <v>-914</v>
      </c>
      <c r="O13" s="71">
        <v>-330</v>
      </c>
      <c r="P13" s="71">
        <v>420.13895213</v>
      </c>
      <c r="Q13" s="140">
        <v>5.01775515</v>
      </c>
      <c r="R13" s="140">
        <f>H13-'1.4 Udbytter'!H13</f>
        <v>5.01775515</v>
      </c>
      <c r="S13" s="140">
        <f>I13-'1.4 Udbytter'!I13</f>
        <v>-859.38341283</v>
      </c>
    </row>
    <row r="14" spans="1:19" ht="12.75">
      <c r="A14" s="88" t="s">
        <v>40</v>
      </c>
      <c r="B14" s="71">
        <v>-554</v>
      </c>
      <c r="C14" s="71">
        <v>-679</v>
      </c>
      <c r="D14" s="140">
        <v>-521</v>
      </c>
      <c r="E14" s="140">
        <v>-76</v>
      </c>
      <c r="F14" s="71">
        <v>-153.54450201</v>
      </c>
      <c r="G14" s="140">
        <v>-39.188376</v>
      </c>
      <c r="H14" s="140">
        <v>-1.0918505</v>
      </c>
      <c r="I14" s="140">
        <v>27.92424199</v>
      </c>
      <c r="J14" s="197"/>
      <c r="K14" s="165" t="s">
        <v>40</v>
      </c>
      <c r="L14" s="71">
        <v>-665.731475</v>
      </c>
      <c r="M14" s="71">
        <f>C14-'1.4 Udbytter'!C14</f>
        <v>-730</v>
      </c>
      <c r="N14" s="71">
        <v>-619</v>
      </c>
      <c r="O14" s="71">
        <v>-324</v>
      </c>
      <c r="P14" s="71">
        <v>-200.83202841</v>
      </c>
      <c r="Q14" s="140">
        <v>-1.0918505</v>
      </c>
      <c r="R14" s="140">
        <f>H14-'1.4 Udbytter'!H14</f>
        <v>-1.0918505</v>
      </c>
      <c r="S14" s="140">
        <f>I14-'1.4 Udbytter'!I14</f>
        <v>-128.93783371</v>
      </c>
    </row>
    <row r="15" spans="1:19" ht="12.75">
      <c r="A15" s="88" t="s">
        <v>41</v>
      </c>
      <c r="B15" s="71">
        <v>-524</v>
      </c>
      <c r="C15" s="71">
        <v>-56</v>
      </c>
      <c r="D15" s="140">
        <v>-1</v>
      </c>
      <c r="E15" s="140">
        <v>45</v>
      </c>
      <c r="F15" s="71">
        <v>571.57513654</v>
      </c>
      <c r="G15" s="140">
        <v>4.71099</v>
      </c>
      <c r="H15" s="140">
        <v>-0.90864</v>
      </c>
      <c r="I15" s="140">
        <v>286.43239234</v>
      </c>
      <c r="J15" s="197"/>
      <c r="K15" s="165" t="s">
        <v>41</v>
      </c>
      <c r="L15" s="71">
        <v>-523.876636</v>
      </c>
      <c r="M15" s="71">
        <f>C15-'1.4 Udbytter'!C15</f>
        <v>-83</v>
      </c>
      <c r="N15" s="71">
        <v>-30</v>
      </c>
      <c r="O15" s="71">
        <v>1</v>
      </c>
      <c r="P15" s="71">
        <v>531.92832954</v>
      </c>
      <c r="Q15" s="140">
        <v>-0.90864</v>
      </c>
      <c r="R15" s="140">
        <f>H15-'1.4 Udbytter'!H15</f>
        <v>-0.90864</v>
      </c>
      <c r="S15" s="140">
        <f>I15-'1.4 Udbytter'!I15</f>
        <v>205.16195824</v>
      </c>
    </row>
    <row r="16" spans="1:19" ht="12.75">
      <c r="A16" s="88" t="s">
        <v>42</v>
      </c>
      <c r="B16" s="71">
        <v>-460</v>
      </c>
      <c r="C16" s="71">
        <v>-564</v>
      </c>
      <c r="D16" s="140">
        <v>-515</v>
      </c>
      <c r="E16" s="140">
        <v>-117</v>
      </c>
      <c r="F16" s="71">
        <v>-63.92109458</v>
      </c>
      <c r="G16" s="140">
        <v>-6.79880354</v>
      </c>
      <c r="H16" s="140">
        <v>-25.33479219</v>
      </c>
      <c r="I16" s="140">
        <v>-95.99555669</v>
      </c>
      <c r="J16" s="197"/>
      <c r="K16" s="165" t="s">
        <v>42</v>
      </c>
      <c r="L16" s="71">
        <v>-676.451539</v>
      </c>
      <c r="M16" s="71">
        <f>C16-'1.4 Udbytter'!C16</f>
        <v>-620</v>
      </c>
      <c r="N16" s="71">
        <v>-528</v>
      </c>
      <c r="O16" s="71">
        <v>-117</v>
      </c>
      <c r="P16" s="71">
        <v>-63.92109458</v>
      </c>
      <c r="Q16" s="140">
        <v>-25.33479219</v>
      </c>
      <c r="R16" s="140">
        <f>H16-'1.4 Udbytter'!H16</f>
        <v>-25.33479219</v>
      </c>
      <c r="S16" s="140">
        <f>I16-'1.4 Udbytter'!I16</f>
        <v>-116.30239269</v>
      </c>
    </row>
    <row r="17" spans="1:19" ht="12.75">
      <c r="A17" s="88" t="s">
        <v>43</v>
      </c>
      <c r="B17" s="71">
        <v>-3395</v>
      </c>
      <c r="C17" s="70">
        <v>622</v>
      </c>
      <c r="D17" s="141">
        <v>-296</v>
      </c>
      <c r="E17" s="141">
        <v>1759</v>
      </c>
      <c r="F17" s="70">
        <v>-5161.60370301</v>
      </c>
      <c r="G17" s="141">
        <v>-327.88782129</v>
      </c>
      <c r="H17" s="141">
        <v>-56.88990536</v>
      </c>
      <c r="I17" s="141">
        <v>305.96151581</v>
      </c>
      <c r="J17" s="197"/>
      <c r="K17" s="165" t="s">
        <v>43</v>
      </c>
      <c r="L17" s="71">
        <v>-3757.691371</v>
      </c>
      <c r="M17" s="71">
        <f>C17-'1.4 Udbytter'!C17</f>
        <v>-106</v>
      </c>
      <c r="N17" s="70">
        <v>-1412</v>
      </c>
      <c r="O17" s="71">
        <v>-1755</v>
      </c>
      <c r="P17" s="71">
        <v>-7159.55614461</v>
      </c>
      <c r="Q17" s="141">
        <v>-56.88990536</v>
      </c>
      <c r="R17" s="141">
        <f>H17-'1.4 Udbytter'!H17</f>
        <v>-56.88990536</v>
      </c>
      <c r="S17" s="141">
        <f>I17-'1.4 Udbytter'!I17</f>
        <v>-1690.42503399</v>
      </c>
    </row>
    <row r="18" spans="1:19" ht="12.75">
      <c r="A18" s="88" t="s">
        <v>44</v>
      </c>
      <c r="B18" s="71">
        <v>-10</v>
      </c>
      <c r="C18" s="71">
        <v>-325</v>
      </c>
      <c r="D18" s="140">
        <v>-444</v>
      </c>
      <c r="E18" s="140">
        <v>-95</v>
      </c>
      <c r="F18" s="71">
        <v>-697.73430799</v>
      </c>
      <c r="G18" s="140">
        <v>-10.24909187</v>
      </c>
      <c r="H18" s="140">
        <v>-10.2879346</v>
      </c>
      <c r="I18" s="140">
        <v>-87.26489248</v>
      </c>
      <c r="J18" s="197"/>
      <c r="K18" s="165" t="s">
        <v>44</v>
      </c>
      <c r="L18" s="71">
        <v>-77.221249</v>
      </c>
      <c r="M18" s="71">
        <f>C18-'1.4 Udbytter'!C18</f>
        <v>-410</v>
      </c>
      <c r="N18" s="71">
        <v>-586</v>
      </c>
      <c r="O18" s="71">
        <v>-367</v>
      </c>
      <c r="P18" s="71">
        <v>-819.2685871900001</v>
      </c>
      <c r="Q18" s="140">
        <v>-10.2879346</v>
      </c>
      <c r="R18" s="140">
        <f>H18-'1.4 Udbytter'!H18</f>
        <v>-10.2879346</v>
      </c>
      <c r="S18" s="140">
        <f>I18-'1.4 Udbytter'!I18</f>
        <v>-178.85639148</v>
      </c>
    </row>
    <row r="19" spans="1:19" s="4" customFormat="1" ht="12.75">
      <c r="A19" s="88" t="s">
        <v>45</v>
      </c>
      <c r="B19" s="71">
        <v>-164</v>
      </c>
      <c r="C19" s="71">
        <v>-383</v>
      </c>
      <c r="D19" s="140">
        <v>98</v>
      </c>
      <c r="E19" s="140">
        <v>-397</v>
      </c>
      <c r="F19" s="71">
        <v>-26.06686621</v>
      </c>
      <c r="G19" s="140">
        <v>-25.41204345</v>
      </c>
      <c r="H19" s="140">
        <v>-4.6979932</v>
      </c>
      <c r="I19" s="140">
        <v>-121.76533792</v>
      </c>
      <c r="J19" s="197"/>
      <c r="K19" s="165" t="s">
        <v>45</v>
      </c>
      <c r="L19" s="71">
        <v>-192.913867</v>
      </c>
      <c r="M19" s="71">
        <f>C19-'1.4 Udbytter'!C19</f>
        <v>-383</v>
      </c>
      <c r="N19" s="71">
        <v>-457</v>
      </c>
      <c r="O19" s="71">
        <v>-489</v>
      </c>
      <c r="P19" s="71">
        <v>-185.95990321</v>
      </c>
      <c r="Q19" s="140">
        <v>-4.6979932</v>
      </c>
      <c r="R19" s="140">
        <f>H19-'1.4 Udbytter'!H19</f>
        <v>-4.6979932</v>
      </c>
      <c r="S19" s="140">
        <f>I19-'1.4 Udbytter'!I19</f>
        <v>-254.82576182000003</v>
      </c>
    </row>
    <row r="20" spans="1:19" ht="12.75">
      <c r="A20" s="88" t="s">
        <v>46</v>
      </c>
      <c r="B20" s="71">
        <v>-437</v>
      </c>
      <c r="C20" s="71">
        <v>-940</v>
      </c>
      <c r="D20" s="140">
        <v>-424</v>
      </c>
      <c r="E20" s="140">
        <v>-278</v>
      </c>
      <c r="F20" s="71">
        <v>-128.933694</v>
      </c>
      <c r="G20" s="140">
        <v>-7.2911</v>
      </c>
      <c r="H20" s="140">
        <v>1.727544</v>
      </c>
      <c r="I20" s="140">
        <v>-110.37681848</v>
      </c>
      <c r="J20" s="197"/>
      <c r="K20" s="165" t="s">
        <v>46</v>
      </c>
      <c r="L20" s="71">
        <v>-503.665493</v>
      </c>
      <c r="M20" s="71">
        <f>C20-'1.4 Udbytter'!C20</f>
        <v>-986</v>
      </c>
      <c r="N20" s="71">
        <v>98</v>
      </c>
      <c r="O20" s="71">
        <v>-278</v>
      </c>
      <c r="P20" s="71">
        <v>-128.933694</v>
      </c>
      <c r="Q20" s="140">
        <v>1.727544</v>
      </c>
      <c r="R20" s="140">
        <f>H20-'1.4 Udbytter'!H20</f>
        <v>1.727544</v>
      </c>
      <c r="S20" s="140">
        <f>I20-'1.4 Udbytter'!I20</f>
        <v>-141.39133948</v>
      </c>
    </row>
    <row r="21" spans="1:19" ht="13.5" customHeight="1">
      <c r="A21" s="88" t="s">
        <v>166</v>
      </c>
      <c r="B21" s="71"/>
      <c r="C21" s="71">
        <v>9</v>
      </c>
      <c r="D21" s="140">
        <v>402</v>
      </c>
      <c r="E21" s="140">
        <v>1635</v>
      </c>
      <c r="F21" s="71">
        <v>2424.02380269</v>
      </c>
      <c r="G21" s="140">
        <v>199.48447085</v>
      </c>
      <c r="H21" s="140">
        <v>583.29333157</v>
      </c>
      <c r="I21" s="140">
        <v>2454.72362307</v>
      </c>
      <c r="J21" s="197"/>
      <c r="K21" s="165" t="s">
        <v>166</v>
      </c>
      <c r="L21" s="71">
        <v>0</v>
      </c>
      <c r="M21" s="71">
        <f>C21-'1.4 Udbytter'!C21</f>
        <v>9</v>
      </c>
      <c r="N21" s="71">
        <v>177</v>
      </c>
      <c r="O21" s="71">
        <v>1232</v>
      </c>
      <c r="P21" s="71">
        <v>2068.14176209</v>
      </c>
      <c r="Q21" s="140">
        <v>583.29333157</v>
      </c>
      <c r="R21" s="140">
        <f>H21-'1.4 Udbytter'!H21</f>
        <v>583.29333157</v>
      </c>
      <c r="S21" s="140">
        <f>I21-'1.4 Udbytter'!I21</f>
        <v>2077.59332086</v>
      </c>
    </row>
    <row r="22" spans="1:19" ht="12.75">
      <c r="A22" s="87" t="s">
        <v>20</v>
      </c>
      <c r="B22" s="81">
        <v>9584</v>
      </c>
      <c r="C22" s="81">
        <v>17741</v>
      </c>
      <c r="D22" s="184">
        <v>6517</v>
      </c>
      <c r="E22" s="184">
        <v>28638</v>
      </c>
      <c r="F22" s="81">
        <v>11981.937490875658</v>
      </c>
      <c r="G22" s="81">
        <v>679.5081267600001</v>
      </c>
      <c r="H22" s="81">
        <v>3839.7303646242744</v>
      </c>
      <c r="I22" s="81">
        <v>17657.900118268826</v>
      </c>
      <c r="J22" s="197"/>
      <c r="K22" s="164" t="s">
        <v>20</v>
      </c>
      <c r="L22" s="81">
        <v>5294.778966999997</v>
      </c>
      <c r="M22" s="81">
        <f>C22-'1.4 Udbytter'!C22</f>
        <v>12949</v>
      </c>
      <c r="N22" s="81">
        <v>-2672</v>
      </c>
      <c r="O22" s="81">
        <v>5711</v>
      </c>
      <c r="P22" s="81">
        <v>-1461.123814724342</v>
      </c>
      <c r="Q22" s="81">
        <v>3825.7963146242746</v>
      </c>
      <c r="R22" s="81">
        <f>H22-'1.4 Udbytter'!H22</f>
        <v>3839.7303646242744</v>
      </c>
      <c r="S22" s="81">
        <f>I22-'1.4 Udbytter'!I22</f>
        <v>-3337.0103962411667</v>
      </c>
    </row>
    <row r="23" spans="1:19" ht="12.75">
      <c r="A23" s="88" t="s">
        <v>63</v>
      </c>
      <c r="B23" s="71">
        <v>7119</v>
      </c>
      <c r="C23" s="71">
        <v>-1107</v>
      </c>
      <c r="D23" s="140">
        <v>-3665</v>
      </c>
      <c r="E23" s="140">
        <v>1754</v>
      </c>
      <c r="F23" s="71">
        <v>9534.81398273999</v>
      </c>
      <c r="G23" s="140">
        <v>1199.28740683</v>
      </c>
      <c r="H23" s="71">
        <v>-210.55324621</v>
      </c>
      <c r="I23" s="140">
        <v>3860.28004296</v>
      </c>
      <c r="J23" s="197"/>
      <c r="K23" s="165" t="s">
        <v>63</v>
      </c>
      <c r="L23" s="71">
        <v>5831</v>
      </c>
      <c r="M23" s="71">
        <f>C23-'1.4 Udbytter'!C23</f>
        <v>-2136</v>
      </c>
      <c r="N23" s="71">
        <v>-4468</v>
      </c>
      <c r="O23" s="71">
        <v>1432</v>
      </c>
      <c r="P23" s="71">
        <v>9151.82204758999</v>
      </c>
      <c r="Q23" s="140">
        <v>-220.33262781</v>
      </c>
      <c r="R23" s="140">
        <f>H23-'1.4 Udbytter'!H23</f>
        <v>-210.55324621</v>
      </c>
      <c r="S23" s="140">
        <f>I23-'1.4 Udbytter'!I23</f>
        <v>3397.36991846</v>
      </c>
    </row>
    <row r="24" spans="1:19" s="4" customFormat="1" ht="12" customHeight="1">
      <c r="A24" s="88" t="s">
        <v>64</v>
      </c>
      <c r="B24" s="71">
        <v>2491</v>
      </c>
      <c r="C24" s="71">
        <v>4486</v>
      </c>
      <c r="D24" s="140">
        <v>7983</v>
      </c>
      <c r="E24" s="140">
        <v>3017</v>
      </c>
      <c r="F24" s="71">
        <v>4130.39572764003</v>
      </c>
      <c r="G24" s="140">
        <v>-313.24913921</v>
      </c>
      <c r="H24" s="71">
        <v>-68.37819919</v>
      </c>
      <c r="I24" s="140">
        <v>2275.54798259</v>
      </c>
      <c r="J24" s="197"/>
      <c r="K24" s="165" t="s">
        <v>64</v>
      </c>
      <c r="L24" s="71">
        <v>1395.931344</v>
      </c>
      <c r="M24" s="71">
        <f>C24-'1.4 Udbytter'!C24</f>
        <v>3723</v>
      </c>
      <c r="N24" s="71">
        <v>6784</v>
      </c>
      <c r="O24" s="71">
        <v>2125</v>
      </c>
      <c r="P24" s="71">
        <v>3041.0567701400296</v>
      </c>
      <c r="Q24" s="140">
        <v>-75.89666969000001</v>
      </c>
      <c r="R24" s="140">
        <f>H24-'1.4 Udbytter'!H24</f>
        <v>-68.37819919</v>
      </c>
      <c r="S24" s="140">
        <f>I24-'1.4 Udbytter'!I24</f>
        <v>1355.2657319900002</v>
      </c>
    </row>
    <row r="25" spans="1:19" ht="12.75" customHeight="1">
      <c r="A25" s="88" t="s">
        <v>65</v>
      </c>
      <c r="B25" s="71">
        <v>-2133</v>
      </c>
      <c r="C25" s="71">
        <v>3429</v>
      </c>
      <c r="D25" s="140">
        <v>7106</v>
      </c>
      <c r="E25" s="140">
        <v>8098</v>
      </c>
      <c r="F25" s="71">
        <v>12329.6893751</v>
      </c>
      <c r="G25" s="140">
        <v>-513.28294111</v>
      </c>
      <c r="H25" s="71">
        <v>-381.61637169</v>
      </c>
      <c r="I25" s="10">
        <v>-5496.59254739</v>
      </c>
      <c r="J25" s="197"/>
      <c r="K25" s="165" t="s">
        <v>65</v>
      </c>
      <c r="L25" s="71">
        <v>-5126</v>
      </c>
      <c r="M25" s="71">
        <f>C25-'1.4 Udbytter'!C25</f>
        <v>1575</v>
      </c>
      <c r="N25" s="71">
        <v>4509</v>
      </c>
      <c r="O25" s="71">
        <v>5954</v>
      </c>
      <c r="P25" s="71">
        <v>10696.09293145</v>
      </c>
      <c r="Q25" s="10">
        <v>-576.52723684</v>
      </c>
      <c r="R25" s="10">
        <f>H25-'1.4 Udbytter'!H25</f>
        <v>-381.61637169</v>
      </c>
      <c r="S25" s="10">
        <f>I25-'1.4 Udbytter'!I25</f>
        <v>-7121.205091239999</v>
      </c>
    </row>
    <row r="26" spans="1:19" ht="12" customHeight="1">
      <c r="A26" s="88" t="s">
        <v>53</v>
      </c>
      <c r="B26" s="71">
        <v>-167</v>
      </c>
      <c r="C26" s="71">
        <v>-65</v>
      </c>
      <c r="D26" s="140">
        <v>-14</v>
      </c>
      <c r="E26" s="140">
        <v>-10</v>
      </c>
      <c r="F26" s="71">
        <v>0</v>
      </c>
      <c r="G26" s="140">
        <v>0</v>
      </c>
      <c r="H26" s="71">
        <v>0</v>
      </c>
      <c r="I26" s="140">
        <v>0</v>
      </c>
      <c r="J26" s="197"/>
      <c r="K26" s="165" t="s">
        <v>53</v>
      </c>
      <c r="L26" s="71">
        <v>-205.618223</v>
      </c>
      <c r="M26" s="71">
        <f>C26-'1.4 Udbytter'!C26</f>
        <v>-90</v>
      </c>
      <c r="N26" s="71">
        <v>-37</v>
      </c>
      <c r="O26" s="71">
        <v>-23</v>
      </c>
      <c r="P26" s="71">
        <v>-6.8740299</v>
      </c>
      <c r="Q26" s="140">
        <v>0</v>
      </c>
      <c r="R26" s="140">
        <f>H26-'1.4 Udbytter'!H26</f>
        <v>0</v>
      </c>
      <c r="S26" s="140">
        <f>I26-'1.4 Udbytter'!I26</f>
        <v>-5.391396</v>
      </c>
    </row>
    <row r="27" spans="1:19" ht="12.75">
      <c r="A27" s="87" t="s">
        <v>21</v>
      </c>
      <c r="B27" s="81">
        <v>7310</v>
      </c>
      <c r="C27" s="81">
        <v>6743</v>
      </c>
      <c r="D27" s="184">
        <v>11410</v>
      </c>
      <c r="E27" s="184">
        <v>12859</v>
      </c>
      <c r="F27" s="81">
        <v>25994.89908548002</v>
      </c>
      <c r="G27" s="184">
        <v>372.7553265099999</v>
      </c>
      <c r="H27" s="184">
        <v>-660.5478170900001</v>
      </c>
      <c r="I27" s="184">
        <v>639.2354781600006</v>
      </c>
      <c r="J27" s="197"/>
      <c r="K27" s="164" t="s">
        <v>21</v>
      </c>
      <c r="L27" s="81">
        <v>1895.3131210000001</v>
      </c>
      <c r="M27" s="81">
        <f>C27-'1.4 Udbytter'!C27</f>
        <v>3072</v>
      </c>
      <c r="N27" s="81">
        <v>6788</v>
      </c>
      <c r="O27" s="81">
        <v>9488</v>
      </c>
      <c r="P27" s="81">
        <v>22882.09771928002</v>
      </c>
      <c r="Q27" s="184">
        <v>-872.7565343400001</v>
      </c>
      <c r="R27" s="184">
        <f>H27-'1.4 Udbytter'!H27</f>
        <v>-660.5478170900001</v>
      </c>
      <c r="S27" s="184">
        <f>I27-'1.4 Udbytter'!I27</f>
        <v>-2373.960836789999</v>
      </c>
    </row>
    <row r="28" spans="1:19" ht="13.5" customHeight="1">
      <c r="A28" s="88" t="s">
        <v>47</v>
      </c>
      <c r="B28" s="71">
        <v>623</v>
      </c>
      <c r="C28" s="71">
        <v>-5291</v>
      </c>
      <c r="D28" s="140">
        <v>2179</v>
      </c>
      <c r="E28" s="140">
        <v>-287</v>
      </c>
      <c r="F28" s="71">
        <v>-7326.540544208872</v>
      </c>
      <c r="G28" s="140">
        <v>-341.5384449165323</v>
      </c>
      <c r="H28" s="140">
        <v>-161.483417677062</v>
      </c>
      <c r="I28" s="140">
        <v>5066.94671612845</v>
      </c>
      <c r="J28" s="197"/>
      <c r="K28" s="165" t="s">
        <v>47</v>
      </c>
      <c r="L28" s="71">
        <v>-614.864609</v>
      </c>
      <c r="M28" s="71">
        <f>C28-'1.4 Udbytter'!C28</f>
        <v>-6710</v>
      </c>
      <c r="N28" s="71">
        <v>1165</v>
      </c>
      <c r="O28" s="71">
        <v>-1034</v>
      </c>
      <c r="P28" s="71">
        <v>-7789.139129821702</v>
      </c>
      <c r="Q28" s="140">
        <v>-161.483417677062</v>
      </c>
      <c r="R28" s="140">
        <f>H28-'1.4 Udbytter'!H28</f>
        <v>-161.483417677062</v>
      </c>
      <c r="S28" s="140">
        <f>I28-'1.4 Udbytter'!I28</f>
        <v>4262.55419882845</v>
      </c>
    </row>
    <row r="29" spans="1:19" s="4" customFormat="1" ht="12.75">
      <c r="A29" s="88" t="s">
        <v>48</v>
      </c>
      <c r="B29" s="71">
        <v>8980</v>
      </c>
      <c r="C29" s="71">
        <v>-4448</v>
      </c>
      <c r="D29" s="140">
        <v>10529</v>
      </c>
      <c r="E29" s="140">
        <v>-4259</v>
      </c>
      <c r="F29" s="71">
        <v>-12347.115314796143</v>
      </c>
      <c r="G29" s="140">
        <v>837.5185707217079</v>
      </c>
      <c r="H29" s="140">
        <v>-392.2745171084589</v>
      </c>
      <c r="I29" s="140">
        <v>-4059.479625480863</v>
      </c>
      <c r="J29" s="197"/>
      <c r="K29" s="165" t="s">
        <v>48</v>
      </c>
      <c r="L29" s="71">
        <v>5211.417857</v>
      </c>
      <c r="M29" s="71">
        <f>C29-'1.4 Udbytter'!C29</f>
        <v>-7361</v>
      </c>
      <c r="N29" s="71">
        <v>9521</v>
      </c>
      <c r="O29" s="71">
        <v>-4596</v>
      </c>
      <c r="P29" s="71">
        <v>-13455.720194046144</v>
      </c>
      <c r="Q29" s="140">
        <v>-392.2745171084589</v>
      </c>
      <c r="R29" s="140">
        <f>H29-'1.4 Udbytter'!H29</f>
        <v>-392.2745171084589</v>
      </c>
      <c r="S29" s="140">
        <f>I29-'1.4 Udbytter'!I29</f>
        <v>-6644.6733130808625</v>
      </c>
    </row>
    <row r="30" spans="1:19" s="4" customFormat="1" ht="12.75">
      <c r="A30" s="88" t="s">
        <v>49</v>
      </c>
      <c r="B30" s="71">
        <v>-3327</v>
      </c>
      <c r="C30" s="71">
        <v>9015</v>
      </c>
      <c r="D30" s="140">
        <v>-7872</v>
      </c>
      <c r="E30" s="140">
        <v>7846</v>
      </c>
      <c r="F30" s="71">
        <v>-10231.903866020866</v>
      </c>
      <c r="G30" s="140">
        <v>51.973634654146295</v>
      </c>
      <c r="H30" s="140">
        <v>224.56799781559337</v>
      </c>
      <c r="I30" s="140">
        <v>11381.948536362272</v>
      </c>
      <c r="J30" s="197"/>
      <c r="K30" s="165" t="s">
        <v>49</v>
      </c>
      <c r="L30" s="71">
        <v>-7970.929563</v>
      </c>
      <c r="M30" s="71">
        <f>C30-'1.4 Udbytter'!C30</f>
        <v>7473</v>
      </c>
      <c r="N30" s="71">
        <v>-8488</v>
      </c>
      <c r="O30" s="71">
        <v>7362</v>
      </c>
      <c r="P30" s="71">
        <v>-11156.280551620866</v>
      </c>
      <c r="Q30" s="140">
        <v>224.56799781559337</v>
      </c>
      <c r="R30" s="140">
        <f>H30-'1.4 Udbytter'!H30</f>
        <v>224.56799781559337</v>
      </c>
      <c r="S30" s="140">
        <f>I30-'1.4 Udbytter'!I30</f>
        <v>7222.383592862272</v>
      </c>
    </row>
    <row r="31" spans="1:19" s="4" customFormat="1" ht="12.75">
      <c r="A31" s="88" t="s">
        <v>152</v>
      </c>
      <c r="B31" s="71">
        <v>7906</v>
      </c>
      <c r="C31" s="71">
        <v>6905</v>
      </c>
      <c r="D31" s="140">
        <v>11256</v>
      </c>
      <c r="E31" s="140">
        <v>423</v>
      </c>
      <c r="F31" s="71">
        <v>-3659.02714115</v>
      </c>
      <c r="G31" s="140">
        <v>-218.30685258</v>
      </c>
      <c r="H31" s="140">
        <v>-323.3341386</v>
      </c>
      <c r="I31" s="140">
        <v>-808.97007687</v>
      </c>
      <c r="J31" s="197"/>
      <c r="K31" s="165" t="s">
        <v>152</v>
      </c>
      <c r="L31" s="71">
        <v>8334.9282</v>
      </c>
      <c r="M31" s="71">
        <f>C31-'1.4 Udbytter'!C31</f>
        <v>6757</v>
      </c>
      <c r="N31" s="71">
        <v>10858</v>
      </c>
      <c r="O31" s="71">
        <v>-162</v>
      </c>
      <c r="P31" s="71">
        <v>-4157.64960025</v>
      </c>
      <c r="Q31" s="140">
        <v>-323.3341386</v>
      </c>
      <c r="R31" s="140">
        <f>H31-'1.4 Udbytter'!H31</f>
        <v>-323.3341386</v>
      </c>
      <c r="S31" s="140">
        <f>I31-'1.4 Udbytter'!I31</f>
        <v>-2449.81364447</v>
      </c>
    </row>
    <row r="32" spans="1:19" s="4" customFormat="1" ht="12" customHeight="1">
      <c r="A32" s="88" t="s">
        <v>155</v>
      </c>
      <c r="B32" s="71">
        <v>-2329</v>
      </c>
      <c r="C32" s="71">
        <v>-2727</v>
      </c>
      <c r="D32" s="140">
        <v>286</v>
      </c>
      <c r="E32" s="140">
        <v>-474</v>
      </c>
      <c r="F32" s="71">
        <v>689.8511360853345</v>
      </c>
      <c r="G32" s="140">
        <v>-19.03227383</v>
      </c>
      <c r="H32" s="140">
        <v>-322.82872283</v>
      </c>
      <c r="I32" s="140">
        <v>-348.84629741</v>
      </c>
      <c r="J32" s="197"/>
      <c r="K32" s="165" t="s">
        <v>155</v>
      </c>
      <c r="L32" s="71">
        <v>-2645.632288</v>
      </c>
      <c r="M32" s="71">
        <f>C32-'1.4 Udbytter'!C32</f>
        <v>-2806</v>
      </c>
      <c r="N32" s="71">
        <v>273</v>
      </c>
      <c r="O32" s="71">
        <v>-482</v>
      </c>
      <c r="P32" s="71">
        <v>637.7805470718705</v>
      </c>
      <c r="Q32" s="140">
        <v>-322.82872283</v>
      </c>
      <c r="R32" s="140">
        <f>H32-'1.4 Udbytter'!H32</f>
        <v>-322.82872283</v>
      </c>
      <c r="S32" s="140">
        <f>I32-'1.4 Udbytter'!I32</f>
        <v>-642.40403891</v>
      </c>
    </row>
    <row r="33" spans="1:19" s="4" customFormat="1" ht="12.75" customHeight="1">
      <c r="A33" s="88" t="s">
        <v>167</v>
      </c>
      <c r="B33" s="71"/>
      <c r="C33" s="71">
        <v>-96</v>
      </c>
      <c r="D33" s="140">
        <v>-233</v>
      </c>
      <c r="E33" s="140">
        <v>1057</v>
      </c>
      <c r="F33" s="71">
        <v>486.35601718</v>
      </c>
      <c r="G33" s="140">
        <v>18.51602671</v>
      </c>
      <c r="H33" s="140">
        <v>-2.12210993</v>
      </c>
      <c r="I33" s="140">
        <v>-1798.14351355</v>
      </c>
      <c r="J33" s="197"/>
      <c r="K33" s="165" t="s">
        <v>167</v>
      </c>
      <c r="L33" s="71">
        <v>0</v>
      </c>
      <c r="M33" s="71">
        <f>C33-'1.4 Udbytter'!C33</f>
        <v>-96</v>
      </c>
      <c r="N33" s="71">
        <v>-233</v>
      </c>
      <c r="O33" s="71">
        <v>1057</v>
      </c>
      <c r="P33" s="71">
        <v>486.35601718</v>
      </c>
      <c r="Q33" s="140">
        <v>-2.12210993</v>
      </c>
      <c r="R33" s="140">
        <f>H33-'1.4 Udbytter'!H33</f>
        <v>-2.12210993</v>
      </c>
      <c r="S33" s="140">
        <f>I33-'1.4 Udbytter'!I33</f>
        <v>-1798.14351355</v>
      </c>
    </row>
    <row r="34" spans="1:19" s="4" customFormat="1" ht="12.75">
      <c r="A34" s="87" t="s">
        <v>22</v>
      </c>
      <c r="B34" s="81">
        <v>11853</v>
      </c>
      <c r="C34" s="81">
        <v>3358</v>
      </c>
      <c r="D34" s="184">
        <v>16145</v>
      </c>
      <c r="E34" s="184">
        <v>4306</v>
      </c>
      <c r="F34" s="81">
        <v>-32388.379712910544</v>
      </c>
      <c r="G34" s="184">
        <v>329.13066075932187</v>
      </c>
      <c r="H34" s="184">
        <v>-977.4749083299276</v>
      </c>
      <c r="I34" s="184">
        <v>9433.455739179859</v>
      </c>
      <c r="J34" s="197"/>
      <c r="K34" s="164" t="s">
        <v>22</v>
      </c>
      <c r="L34" s="81">
        <v>2314.919597</v>
      </c>
      <c r="M34" s="81">
        <f>C34-'1.4 Udbytter'!C34</f>
        <v>-2743</v>
      </c>
      <c r="N34" s="81">
        <v>13096</v>
      </c>
      <c r="O34" s="81">
        <v>2145</v>
      </c>
      <c r="P34" s="81">
        <v>-35434.65291148684</v>
      </c>
      <c r="Q34" s="184">
        <v>-977.4749083299276</v>
      </c>
      <c r="R34" s="184">
        <f>H34-'1.4 Udbytter'!H34</f>
        <v>-977.4749083299276</v>
      </c>
      <c r="S34" s="184">
        <f>I34-'1.4 Udbytter'!I34</f>
        <v>-50.09671832014101</v>
      </c>
    </row>
    <row r="35" spans="1:19" s="4" customFormat="1" ht="12.75">
      <c r="A35" s="89" t="s">
        <v>50</v>
      </c>
      <c r="B35" s="79">
        <v>-2</v>
      </c>
      <c r="C35" s="79">
        <v>251</v>
      </c>
      <c r="D35" s="90">
        <v>59</v>
      </c>
      <c r="E35" s="90">
        <v>4</v>
      </c>
      <c r="F35" s="79">
        <v>-50.000453</v>
      </c>
      <c r="G35" s="90">
        <v>-2.814897</v>
      </c>
      <c r="H35" s="90">
        <v>0.320891</v>
      </c>
      <c r="I35" s="90">
        <v>-19.873374</v>
      </c>
      <c r="J35" s="197"/>
      <c r="K35" s="89" t="s">
        <v>50</v>
      </c>
      <c r="L35" s="79">
        <v>-2.417907</v>
      </c>
      <c r="M35" s="79">
        <f>C35-'1.4 Udbytter'!C35</f>
        <v>251</v>
      </c>
      <c r="N35" s="79">
        <v>59</v>
      </c>
      <c r="O35" s="79">
        <v>4</v>
      </c>
      <c r="P35" s="79">
        <v>-50.000453</v>
      </c>
      <c r="Q35" s="90">
        <v>0.320891</v>
      </c>
      <c r="R35" s="90">
        <f>H35-'1.4 Udbytter'!H35</f>
        <v>0.320891</v>
      </c>
      <c r="S35" s="90">
        <f>I35-'1.4 Udbytter'!I35</f>
        <v>-19.873374</v>
      </c>
    </row>
    <row r="36" spans="1:19" ht="12.75">
      <c r="A36" s="87" t="s">
        <v>149</v>
      </c>
      <c r="B36" s="79">
        <v>248</v>
      </c>
      <c r="C36" s="79">
        <v>0</v>
      </c>
      <c r="D36" s="90">
        <v>-9</v>
      </c>
      <c r="E36" s="90">
        <v>311</v>
      </c>
      <c r="F36" s="79">
        <v>2035.1196099</v>
      </c>
      <c r="G36" s="90">
        <v>-28.2468099</v>
      </c>
      <c r="H36" s="90">
        <v>-28.83797582</v>
      </c>
      <c r="I36" s="90">
        <v>93.06647806</v>
      </c>
      <c r="J36" s="197"/>
      <c r="K36" s="164" t="s">
        <v>149</v>
      </c>
      <c r="L36" s="79">
        <v>247.979585</v>
      </c>
      <c r="M36" s="79">
        <f>C36-'1.4 Udbytter'!C36</f>
        <v>0</v>
      </c>
      <c r="N36" s="79">
        <v>-9</v>
      </c>
      <c r="O36" s="79">
        <v>306</v>
      </c>
      <c r="P36" s="79">
        <v>2018.4256578999998</v>
      </c>
      <c r="Q36" s="90">
        <v>-28.83797582</v>
      </c>
      <c r="R36" s="90">
        <f>H36-'1.4 Udbytter'!H36</f>
        <v>-28.83797582</v>
      </c>
      <c r="S36" s="90">
        <f>I36-'1.4 Udbytter'!I36</f>
        <v>93.06647806</v>
      </c>
    </row>
    <row r="37" spans="1:19" ht="12.75">
      <c r="A37" s="181" t="s">
        <v>236</v>
      </c>
      <c r="B37" s="70"/>
      <c r="C37" s="70"/>
      <c r="D37" s="141"/>
      <c r="E37" s="141"/>
      <c r="F37" s="70"/>
      <c r="G37" s="141">
        <v>515.08644848</v>
      </c>
      <c r="H37" s="141">
        <v>484.61727899</v>
      </c>
      <c r="I37" s="141">
        <v>5886.28953159</v>
      </c>
      <c r="J37" s="198"/>
      <c r="K37" s="181" t="s">
        <v>236</v>
      </c>
      <c r="L37" s="70"/>
      <c r="M37" s="70"/>
      <c r="N37" s="70"/>
      <c r="O37" s="70"/>
      <c r="P37" s="70"/>
      <c r="Q37" s="141">
        <v>484.61727899</v>
      </c>
      <c r="R37" s="141">
        <f>H37-'1.4 Udbytter'!H37</f>
        <v>484.61727899</v>
      </c>
      <c r="S37" s="141">
        <f>I37-'1.4 Udbytter'!I37</f>
        <v>5131.08800559</v>
      </c>
    </row>
    <row r="38" spans="1:19" ht="12.75">
      <c r="A38" s="181" t="s">
        <v>237</v>
      </c>
      <c r="B38" s="70"/>
      <c r="C38" s="70"/>
      <c r="D38" s="141"/>
      <c r="E38" s="141"/>
      <c r="F38" s="70"/>
      <c r="G38" s="141">
        <v>20.38515059</v>
      </c>
      <c r="H38" s="141">
        <v>15.56791911</v>
      </c>
      <c r="I38" s="141">
        <v>986.04982593999</v>
      </c>
      <c r="J38" s="198"/>
      <c r="K38" s="181" t="s">
        <v>237</v>
      </c>
      <c r="L38" s="70"/>
      <c r="M38" s="70"/>
      <c r="N38" s="70"/>
      <c r="O38" s="70"/>
      <c r="P38" s="70"/>
      <c r="Q38" s="141">
        <v>15.56791911</v>
      </c>
      <c r="R38" s="141">
        <f>H38-'1.4 Udbytter'!H38</f>
        <v>15.56791911</v>
      </c>
      <c r="S38" s="141">
        <f>I38-'1.4 Udbytter'!I38</f>
        <v>894.88685853999</v>
      </c>
    </row>
    <row r="39" spans="1:19" ht="12.75">
      <c r="A39" s="181" t="s">
        <v>238</v>
      </c>
      <c r="B39" s="70"/>
      <c r="C39" s="70"/>
      <c r="D39" s="141"/>
      <c r="E39" s="141"/>
      <c r="F39" s="70"/>
      <c r="G39" s="141">
        <v>33.73312543</v>
      </c>
      <c r="H39" s="141">
        <v>113.68653848</v>
      </c>
      <c r="I39" s="141">
        <v>1072.2030615</v>
      </c>
      <c r="J39" s="198"/>
      <c r="K39" s="181" t="s">
        <v>238</v>
      </c>
      <c r="L39" s="70"/>
      <c r="M39" s="70"/>
      <c r="N39" s="70"/>
      <c r="O39" s="70"/>
      <c r="P39" s="70"/>
      <c r="Q39" s="141">
        <v>113.68653848</v>
      </c>
      <c r="R39" s="141">
        <f>H39-'1.4 Udbytter'!H39</f>
        <v>113.68653848</v>
      </c>
      <c r="S39" s="141">
        <f>I39-'1.4 Udbytter'!I39</f>
        <v>948.9642107000001</v>
      </c>
    </row>
    <row r="40" spans="1:19" ht="12.75">
      <c r="A40" s="234" t="s">
        <v>239</v>
      </c>
      <c r="B40" s="235"/>
      <c r="C40" s="235"/>
      <c r="D40" s="236"/>
      <c r="E40" s="236"/>
      <c r="F40" s="235"/>
      <c r="G40" s="236">
        <v>223.50100088</v>
      </c>
      <c r="H40" s="236">
        <v>139.85739583</v>
      </c>
      <c r="I40" s="236">
        <v>2240.24226607</v>
      </c>
      <c r="J40" s="237"/>
      <c r="K40" s="234" t="s">
        <v>239</v>
      </c>
      <c r="L40" s="235"/>
      <c r="M40" s="235"/>
      <c r="N40" s="235"/>
      <c r="O40" s="235"/>
      <c r="P40" s="235"/>
      <c r="Q40" s="236">
        <v>139.85739583</v>
      </c>
      <c r="R40" s="236">
        <f>H40-'1.4 Udbytter'!H40</f>
        <v>139.85739583</v>
      </c>
      <c r="S40" s="236">
        <f>I40-'1.4 Udbytter'!I40</f>
        <v>2121.95649097</v>
      </c>
    </row>
    <row r="41" spans="1:19" ht="12.75">
      <c r="A41" s="87" t="s">
        <v>54</v>
      </c>
      <c r="B41" s="79">
        <v>4449</v>
      </c>
      <c r="C41" s="79">
        <v>4864</v>
      </c>
      <c r="D41" s="90">
        <v>9494</v>
      </c>
      <c r="E41" s="90">
        <v>11147</v>
      </c>
      <c r="F41" s="79">
        <v>39978.45848576073</v>
      </c>
      <c r="G41" s="90">
        <v>792.7057253799999</v>
      </c>
      <c r="H41" s="90">
        <v>753.7291324099999</v>
      </c>
      <c r="I41" s="90">
        <v>10184.78468509999</v>
      </c>
      <c r="J41" s="197"/>
      <c r="K41" s="164" t="s">
        <v>54</v>
      </c>
      <c r="L41" s="79">
        <v>3951.778367</v>
      </c>
      <c r="M41" s="79">
        <f>C41-'1.4 Udbytter'!C41</f>
        <v>4521</v>
      </c>
      <c r="N41" s="79">
        <v>8893</v>
      </c>
      <c r="O41" s="79">
        <v>10248</v>
      </c>
      <c r="P41" s="79">
        <v>38685.32438756074</v>
      </c>
      <c r="Q41" s="90">
        <v>753.7291324099999</v>
      </c>
      <c r="R41" s="90">
        <f>H41-'1.4 Udbytter'!H41</f>
        <v>753.7291324099999</v>
      </c>
      <c r="S41" s="90">
        <f>I41-'1.4 Udbytter'!I41</f>
        <v>9096.89556579999</v>
      </c>
    </row>
    <row r="42" spans="1:19" ht="12.75">
      <c r="A42" s="87" t="s">
        <v>164</v>
      </c>
      <c r="B42" s="79"/>
      <c r="C42" s="79">
        <v>81</v>
      </c>
      <c r="D42" s="90">
        <v>488</v>
      </c>
      <c r="E42" s="90">
        <v>1697</v>
      </c>
      <c r="F42" s="79">
        <v>8897.61678789</v>
      </c>
      <c r="G42" s="90">
        <v>283.35457709</v>
      </c>
      <c r="H42" s="90">
        <v>190.6253103</v>
      </c>
      <c r="I42" s="90">
        <v>2708.44825321</v>
      </c>
      <c r="J42" s="197"/>
      <c r="K42" s="164" t="s">
        <v>164</v>
      </c>
      <c r="L42" s="79">
        <v>0</v>
      </c>
      <c r="M42" s="79">
        <f>C42-'1.4 Udbytter'!C42</f>
        <v>81</v>
      </c>
      <c r="N42" s="79">
        <v>488</v>
      </c>
      <c r="O42" s="79">
        <v>1697</v>
      </c>
      <c r="P42" s="79">
        <v>8897.61678789</v>
      </c>
      <c r="Q42" s="90">
        <v>190.6253103</v>
      </c>
      <c r="R42" s="90">
        <f>H42-'1.4 Udbytter'!H42</f>
        <v>190.6253103</v>
      </c>
      <c r="S42" s="90">
        <f>I42-'1.4 Udbytter'!I42</f>
        <v>2700.80760021</v>
      </c>
    </row>
    <row r="43" spans="1:19" ht="12.75">
      <c r="A43" s="87" t="s">
        <v>165</v>
      </c>
      <c r="B43" s="79"/>
      <c r="C43" s="79">
        <v>1859</v>
      </c>
      <c r="D43" s="90">
        <v>839</v>
      </c>
      <c r="E43" s="90">
        <v>39</v>
      </c>
      <c r="F43" s="79">
        <v>2544.17106032</v>
      </c>
      <c r="G43" s="90">
        <v>15.8976056</v>
      </c>
      <c r="H43" s="90">
        <v>60.02439723</v>
      </c>
      <c r="I43" s="90">
        <v>438.97161724</v>
      </c>
      <c r="J43" s="197"/>
      <c r="K43" s="164" t="s">
        <v>165</v>
      </c>
      <c r="L43" s="79">
        <v>0</v>
      </c>
      <c r="M43" s="79">
        <f>C43-'1.4 Udbytter'!C43</f>
        <v>1859</v>
      </c>
      <c r="N43" s="79">
        <v>824</v>
      </c>
      <c r="O43" s="79">
        <v>28</v>
      </c>
      <c r="P43" s="79">
        <v>2478.47602832</v>
      </c>
      <c r="Q43" s="90">
        <v>54.089445229999995</v>
      </c>
      <c r="R43" s="90">
        <f>H43-'1.4 Udbytter'!H43</f>
        <v>60.02439723</v>
      </c>
      <c r="S43" s="90">
        <f>I43-'1.4 Udbytter'!I43</f>
        <v>419.69583962</v>
      </c>
    </row>
    <row r="44" spans="1:19" ht="12.75">
      <c r="A44" s="87" t="s">
        <v>162</v>
      </c>
      <c r="B44" s="79">
        <v>10035</v>
      </c>
      <c r="C44" s="79">
        <v>210</v>
      </c>
      <c r="D44" s="90">
        <v>-907</v>
      </c>
      <c r="E44" s="90">
        <v>113</v>
      </c>
      <c r="F44" s="79">
        <v>2631.645071051183</v>
      </c>
      <c r="G44" s="90">
        <v>427.7841687</v>
      </c>
      <c r="H44" s="90">
        <v>-77.5882614</v>
      </c>
      <c r="I44" s="90">
        <v>2371.965026</v>
      </c>
      <c r="J44" s="197"/>
      <c r="K44" s="164" t="s">
        <v>162</v>
      </c>
      <c r="L44" s="79">
        <v>10035</v>
      </c>
      <c r="M44" s="79">
        <f>C44-'1.4 Udbytter'!C44</f>
        <v>210</v>
      </c>
      <c r="N44" s="79">
        <v>-907</v>
      </c>
      <c r="O44" s="79">
        <v>113</v>
      </c>
      <c r="P44" s="79">
        <v>2631.645071051183</v>
      </c>
      <c r="Q44" s="90">
        <v>-77.5882614</v>
      </c>
      <c r="R44" s="90">
        <f>H44-'1.4 Udbytter'!H44</f>
        <v>-77.5882614</v>
      </c>
      <c r="S44" s="90">
        <f>I44-'1.4 Udbytter'!I44</f>
        <v>2371.965026</v>
      </c>
    </row>
    <row r="45" spans="1:19" ht="12.75">
      <c r="A45" s="152" t="s">
        <v>175</v>
      </c>
      <c r="B45" s="153"/>
      <c r="C45" s="153">
        <v>12</v>
      </c>
      <c r="D45" s="154">
        <v>-10</v>
      </c>
      <c r="E45" s="154">
        <v>-5</v>
      </c>
      <c r="F45" s="153">
        <v>-124.689829</v>
      </c>
      <c r="G45" s="154">
        <v>-0.704928</v>
      </c>
      <c r="H45" s="154">
        <v>0</v>
      </c>
      <c r="I45" s="154">
        <v>2022.408202</v>
      </c>
      <c r="K45" s="166" t="s">
        <v>175</v>
      </c>
      <c r="L45" s="153">
        <v>0</v>
      </c>
      <c r="M45" s="153">
        <f>C45-'1.4 Udbytter'!C45</f>
        <v>12</v>
      </c>
      <c r="N45" s="153">
        <v>-10</v>
      </c>
      <c r="O45" s="153">
        <v>-5</v>
      </c>
      <c r="P45" s="153">
        <v>-124.689829</v>
      </c>
      <c r="Q45" s="154">
        <v>0</v>
      </c>
      <c r="R45" s="154">
        <f>H45-'1.4 Udbytter'!H45</f>
        <v>0</v>
      </c>
      <c r="S45" s="154">
        <f>I45-'1.4 Udbytter'!I45</f>
        <v>2022.408202</v>
      </c>
    </row>
    <row r="46" spans="1:19" ht="12.75">
      <c r="A46" s="91" t="s">
        <v>143</v>
      </c>
      <c r="B46" s="92">
        <v>42947</v>
      </c>
      <c r="C46" s="92">
        <v>38044</v>
      </c>
      <c r="D46" s="185">
        <v>46932</v>
      </c>
      <c r="E46" s="185">
        <v>55552</v>
      </c>
      <c r="F46" s="92">
        <v>62584.04442471703</v>
      </c>
      <c r="G46" s="185">
        <v>3461.604615219322</v>
      </c>
      <c r="H46" s="185">
        <v>3213.5135896243464</v>
      </c>
      <c r="I46" s="185">
        <v>48229.081851578674</v>
      </c>
      <c r="K46" s="167" t="s">
        <v>143</v>
      </c>
      <c r="L46" s="92">
        <v>22765</v>
      </c>
      <c r="M46" s="92">
        <f>C46-'1.4 Udbytter'!C46</f>
        <v>21563</v>
      </c>
      <c r="N46" s="92">
        <v>26015</v>
      </c>
      <c r="O46" s="92">
        <v>21134</v>
      </c>
      <c r="P46" s="92">
        <f>F46-'1.4 Udbytter'!F46</f>
        <v>37654.92477804074</v>
      </c>
      <c r="Q46" s="185">
        <v>2981.4358703743465</v>
      </c>
      <c r="R46" s="185">
        <f>H46-'1.4 Udbytter'!H46</f>
        <v>3213.5135896243464</v>
      </c>
      <c r="S46" s="185">
        <f>I46-'1.4 Udbytter'!I46</f>
        <v>9681.543421098686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200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261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6" ht="12.75">
      <c r="D80" s="32"/>
      <c r="E80" s="12"/>
      <c r="F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8" t="s">
        <v>198</v>
      </c>
      <c r="B1" s="268"/>
      <c r="C1" s="268"/>
      <c r="D1" s="268"/>
      <c r="E1" s="268"/>
      <c r="F1" s="268"/>
      <c r="G1" s="268"/>
      <c r="H1" s="273"/>
    </row>
    <row r="2" spans="1:8" ht="12.75">
      <c r="A2" s="77"/>
      <c r="B2" s="78">
        <v>2013</v>
      </c>
      <c r="C2" s="78">
        <v>2014</v>
      </c>
      <c r="D2" s="158">
        <v>2015</v>
      </c>
      <c r="E2" s="158">
        <v>2016</v>
      </c>
      <c r="F2" s="158">
        <v>2017</v>
      </c>
      <c r="G2" s="158" t="s">
        <v>241</v>
      </c>
      <c r="H2" s="158" t="s">
        <v>252</v>
      </c>
    </row>
    <row r="3" spans="1:8" ht="12.75">
      <c r="A3" s="63" t="s">
        <v>32</v>
      </c>
      <c r="B3" s="79">
        <v>30</v>
      </c>
      <c r="C3" s="79">
        <v>30</v>
      </c>
      <c r="D3" s="79">
        <v>31</v>
      </c>
      <c r="E3" s="79">
        <v>30</v>
      </c>
      <c r="F3" s="79">
        <v>44</v>
      </c>
      <c r="G3" s="79">
        <v>45</v>
      </c>
      <c r="H3" s="79">
        <v>45</v>
      </c>
    </row>
    <row r="4" spans="1:8" ht="12.75">
      <c r="A4" s="183" t="s">
        <v>197</v>
      </c>
      <c r="B4" s="70">
        <v>1</v>
      </c>
      <c r="C4" s="70">
        <v>1</v>
      </c>
      <c r="D4" s="70">
        <v>1</v>
      </c>
      <c r="E4" s="70">
        <v>1</v>
      </c>
      <c r="F4" s="70">
        <v>1</v>
      </c>
      <c r="G4" s="70">
        <v>1</v>
      </c>
      <c r="H4" s="70">
        <v>1</v>
      </c>
    </row>
    <row r="5" spans="1:8" ht="12.75">
      <c r="A5" s="80" t="s">
        <v>33</v>
      </c>
      <c r="B5" s="71">
        <v>1</v>
      </c>
      <c r="C5" s="71">
        <v>1</v>
      </c>
      <c r="D5" s="70">
        <v>1</v>
      </c>
      <c r="E5" s="70">
        <v>1</v>
      </c>
      <c r="F5" s="70">
        <v>1</v>
      </c>
      <c r="G5" s="70">
        <v>1</v>
      </c>
      <c r="H5" s="70">
        <v>1</v>
      </c>
    </row>
    <row r="6" spans="1:8" ht="12.75">
      <c r="A6" s="80" t="s">
        <v>51</v>
      </c>
      <c r="B6" s="71">
        <v>26</v>
      </c>
      <c r="C6" s="71">
        <v>27</v>
      </c>
      <c r="D6" s="70">
        <v>31</v>
      </c>
      <c r="E6" s="70">
        <v>30</v>
      </c>
      <c r="F6" s="70">
        <v>43</v>
      </c>
      <c r="G6" s="70">
        <v>42</v>
      </c>
      <c r="H6" s="70">
        <v>42</v>
      </c>
    </row>
    <row r="7" spans="1:8" ht="12.75">
      <c r="A7" s="80" t="s">
        <v>34</v>
      </c>
      <c r="B7" s="71">
        <v>6</v>
      </c>
      <c r="C7" s="71">
        <v>6</v>
      </c>
      <c r="D7" s="70">
        <v>6</v>
      </c>
      <c r="E7" s="70">
        <v>3</v>
      </c>
      <c r="F7" s="70">
        <v>3</v>
      </c>
      <c r="G7" s="70">
        <v>3</v>
      </c>
      <c r="H7" s="70">
        <v>3</v>
      </c>
    </row>
    <row r="8" spans="1:8" ht="12.75">
      <c r="A8" s="80" t="s">
        <v>35</v>
      </c>
      <c r="B8" s="71">
        <v>37</v>
      </c>
      <c r="C8" s="71">
        <v>37</v>
      </c>
      <c r="D8" s="70">
        <v>38</v>
      </c>
      <c r="E8" s="70">
        <v>36</v>
      </c>
      <c r="F8" s="70">
        <v>47</v>
      </c>
      <c r="G8" s="70">
        <v>47</v>
      </c>
      <c r="H8" s="70">
        <v>47</v>
      </c>
    </row>
    <row r="9" spans="1:8" ht="12.75">
      <c r="A9" s="80" t="s">
        <v>36</v>
      </c>
      <c r="B9" s="71">
        <v>11</v>
      </c>
      <c r="C9" s="71">
        <v>12</v>
      </c>
      <c r="D9" s="70">
        <v>12</v>
      </c>
      <c r="E9" s="70">
        <v>12</v>
      </c>
      <c r="F9" s="70">
        <v>16</v>
      </c>
      <c r="G9" s="70">
        <v>15</v>
      </c>
      <c r="H9" s="70">
        <v>15</v>
      </c>
    </row>
    <row r="10" spans="1:8" ht="12.75">
      <c r="A10" s="80" t="s">
        <v>37</v>
      </c>
      <c r="B10" s="71">
        <v>80</v>
      </c>
      <c r="C10" s="71">
        <v>84</v>
      </c>
      <c r="D10" s="70">
        <v>96</v>
      </c>
      <c r="E10" s="70">
        <v>102</v>
      </c>
      <c r="F10" s="70">
        <v>142</v>
      </c>
      <c r="G10" s="70">
        <v>144</v>
      </c>
      <c r="H10" s="70">
        <v>147</v>
      </c>
    </row>
    <row r="11" spans="1:8" ht="12.75">
      <c r="A11" s="80" t="s">
        <v>38</v>
      </c>
      <c r="B11" s="71">
        <v>2</v>
      </c>
      <c r="C11" s="71">
        <v>2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</row>
    <row r="12" spans="1:9" ht="12.75">
      <c r="A12" s="80" t="s">
        <v>52</v>
      </c>
      <c r="B12" s="71">
        <v>2</v>
      </c>
      <c r="C12" s="71">
        <v>1</v>
      </c>
      <c r="D12" s="70">
        <v>1</v>
      </c>
      <c r="E12" s="70">
        <v>1</v>
      </c>
      <c r="F12" s="70">
        <v>1</v>
      </c>
      <c r="G12" s="70">
        <v>1</v>
      </c>
      <c r="H12" s="70">
        <v>1</v>
      </c>
      <c r="I12" s="70"/>
    </row>
    <row r="13" spans="1:8" ht="12.75">
      <c r="A13" s="80" t="s">
        <v>39</v>
      </c>
      <c r="B13" s="71">
        <v>11</v>
      </c>
      <c r="C13" s="71">
        <v>10</v>
      </c>
      <c r="D13" s="70">
        <v>11</v>
      </c>
      <c r="E13" s="70">
        <v>10</v>
      </c>
      <c r="F13" s="70">
        <v>11</v>
      </c>
      <c r="G13" s="70">
        <v>11</v>
      </c>
      <c r="H13" s="70">
        <v>11</v>
      </c>
    </row>
    <row r="14" spans="1:8" ht="12.75">
      <c r="A14" s="80" t="s">
        <v>40</v>
      </c>
      <c r="B14" s="71">
        <v>4</v>
      </c>
      <c r="C14" s="71">
        <v>4</v>
      </c>
      <c r="D14" s="70">
        <v>4</v>
      </c>
      <c r="E14" s="70">
        <v>4</v>
      </c>
      <c r="F14" s="70">
        <v>4</v>
      </c>
      <c r="G14" s="70">
        <v>4</v>
      </c>
      <c r="H14" s="70">
        <v>4</v>
      </c>
    </row>
    <row r="15" spans="1:8" ht="12.75">
      <c r="A15" s="80" t="s">
        <v>41</v>
      </c>
      <c r="B15" s="71">
        <v>4</v>
      </c>
      <c r="C15" s="71">
        <v>3</v>
      </c>
      <c r="D15" s="70">
        <v>3</v>
      </c>
      <c r="E15" s="70">
        <v>3</v>
      </c>
      <c r="F15" s="70">
        <v>3</v>
      </c>
      <c r="G15" s="70">
        <v>3</v>
      </c>
      <c r="H15" s="70">
        <v>3</v>
      </c>
    </row>
    <row r="16" spans="1:8" ht="12.75">
      <c r="A16" s="80" t="s">
        <v>42</v>
      </c>
      <c r="B16" s="71">
        <v>6</v>
      </c>
      <c r="C16" s="71">
        <v>6</v>
      </c>
      <c r="D16" s="70">
        <v>6</v>
      </c>
      <c r="E16" s="70">
        <v>3</v>
      </c>
      <c r="F16" s="70">
        <v>3</v>
      </c>
      <c r="G16" s="70">
        <v>3</v>
      </c>
      <c r="H16" s="70">
        <v>3</v>
      </c>
    </row>
    <row r="17" spans="1:8" ht="12.75">
      <c r="A17" s="80" t="s">
        <v>43</v>
      </c>
      <c r="B17" s="71">
        <v>20</v>
      </c>
      <c r="C17" s="71">
        <v>22</v>
      </c>
      <c r="D17" s="70">
        <v>24</v>
      </c>
      <c r="E17" s="70">
        <v>23</v>
      </c>
      <c r="F17" s="70">
        <v>28</v>
      </c>
      <c r="G17" s="70">
        <v>28</v>
      </c>
      <c r="H17" s="70">
        <v>28</v>
      </c>
    </row>
    <row r="18" spans="1:8" ht="12.75">
      <c r="A18" s="80" t="s">
        <v>44</v>
      </c>
      <c r="B18" s="71">
        <v>11</v>
      </c>
      <c r="C18" s="71">
        <v>9</v>
      </c>
      <c r="D18" s="70">
        <v>9</v>
      </c>
      <c r="E18" s="70">
        <v>9</v>
      </c>
      <c r="F18" s="70">
        <v>7</v>
      </c>
      <c r="G18" s="70">
        <v>7</v>
      </c>
      <c r="H18" s="70">
        <v>7</v>
      </c>
    </row>
    <row r="19" spans="1:8" ht="12.75">
      <c r="A19" s="80" t="s">
        <v>45</v>
      </c>
      <c r="B19" s="71">
        <v>2</v>
      </c>
      <c r="C19" s="71">
        <v>2</v>
      </c>
      <c r="D19" s="70">
        <v>2</v>
      </c>
      <c r="E19" s="70">
        <v>2</v>
      </c>
      <c r="F19" s="70">
        <v>3</v>
      </c>
      <c r="G19" s="70">
        <v>3</v>
      </c>
      <c r="H19" s="70">
        <v>3</v>
      </c>
    </row>
    <row r="20" spans="1:8" ht="12.75">
      <c r="A20" s="80" t="s">
        <v>46</v>
      </c>
      <c r="B20" s="71">
        <v>5</v>
      </c>
      <c r="C20" s="71">
        <v>4</v>
      </c>
      <c r="D20" s="70">
        <v>4</v>
      </c>
      <c r="E20" s="70">
        <v>4</v>
      </c>
      <c r="F20" s="70">
        <v>3</v>
      </c>
      <c r="G20" s="70">
        <v>3</v>
      </c>
      <c r="H20" s="70">
        <v>3</v>
      </c>
    </row>
    <row r="21" spans="1:8" ht="12.75">
      <c r="A21" s="80" t="s">
        <v>163</v>
      </c>
      <c r="B21" s="71"/>
      <c r="C21" s="71">
        <v>5</v>
      </c>
      <c r="D21" s="71">
        <v>5</v>
      </c>
      <c r="E21" s="70">
        <v>7</v>
      </c>
      <c r="F21" s="70">
        <v>15</v>
      </c>
      <c r="G21" s="70">
        <v>15</v>
      </c>
      <c r="H21" s="70">
        <v>15</v>
      </c>
    </row>
    <row r="22" spans="1:8" ht="12.75">
      <c r="A22" s="63" t="s">
        <v>20</v>
      </c>
      <c r="B22" s="81">
        <v>229</v>
      </c>
      <c r="C22" s="81">
        <v>236</v>
      </c>
      <c r="D22" s="81">
        <v>255</v>
      </c>
      <c r="E22" s="81">
        <v>252</v>
      </c>
      <c r="F22" s="81">
        <v>332</v>
      </c>
      <c r="G22" s="81">
        <v>331</v>
      </c>
      <c r="H22" s="81">
        <v>334</v>
      </c>
    </row>
    <row r="23" spans="1:9" ht="12.75">
      <c r="A23" s="80" t="s">
        <v>63</v>
      </c>
      <c r="B23" s="71">
        <v>19</v>
      </c>
      <c r="C23" s="71">
        <v>23</v>
      </c>
      <c r="D23" s="71">
        <v>20</v>
      </c>
      <c r="E23" s="71">
        <v>21</v>
      </c>
      <c r="F23" s="71">
        <v>27</v>
      </c>
      <c r="G23" s="71">
        <v>28</v>
      </c>
      <c r="H23" s="71">
        <v>28</v>
      </c>
      <c r="I23" s="10"/>
    </row>
    <row r="24" spans="1:8" ht="12.75">
      <c r="A24" s="80" t="s">
        <v>64</v>
      </c>
      <c r="B24" s="71">
        <v>8</v>
      </c>
      <c r="C24" s="71">
        <v>9</v>
      </c>
      <c r="D24" s="71">
        <v>9</v>
      </c>
      <c r="E24" s="71">
        <v>9</v>
      </c>
      <c r="F24" s="71">
        <v>15</v>
      </c>
      <c r="G24" s="71">
        <v>15</v>
      </c>
      <c r="H24" s="71">
        <v>15</v>
      </c>
    </row>
    <row r="25" spans="1:8" ht="12.75">
      <c r="A25" s="80" t="s">
        <v>65</v>
      </c>
      <c r="B25" s="71">
        <v>31</v>
      </c>
      <c r="C25" s="71">
        <v>33</v>
      </c>
      <c r="D25" s="71">
        <v>35</v>
      </c>
      <c r="E25" s="71">
        <v>38</v>
      </c>
      <c r="F25" s="71">
        <v>45</v>
      </c>
      <c r="G25" s="71">
        <v>45</v>
      </c>
      <c r="H25" s="71">
        <v>45</v>
      </c>
    </row>
    <row r="26" spans="1:8" ht="12.75">
      <c r="A26" s="80" t="s">
        <v>53</v>
      </c>
      <c r="B26" s="71">
        <v>1</v>
      </c>
      <c r="C26" s="71">
        <v>1</v>
      </c>
      <c r="D26" s="71">
        <v>1</v>
      </c>
      <c r="E26" s="71">
        <v>1</v>
      </c>
      <c r="F26" s="71">
        <v>1</v>
      </c>
      <c r="G26" s="71">
        <v>1</v>
      </c>
      <c r="H26" s="71">
        <v>1</v>
      </c>
    </row>
    <row r="27" spans="1:8" ht="12.75">
      <c r="A27" s="63" t="s">
        <v>21</v>
      </c>
      <c r="B27" s="81">
        <v>59</v>
      </c>
      <c r="C27" s="81">
        <v>66</v>
      </c>
      <c r="D27" s="81">
        <v>65</v>
      </c>
      <c r="E27" s="81">
        <v>68</v>
      </c>
      <c r="F27" s="81">
        <v>88</v>
      </c>
      <c r="G27" s="81">
        <v>89</v>
      </c>
      <c r="H27" s="81">
        <v>89</v>
      </c>
    </row>
    <row r="28" spans="1:8" ht="12.75">
      <c r="A28" s="80" t="s">
        <v>47</v>
      </c>
      <c r="B28" s="71">
        <v>30</v>
      </c>
      <c r="C28" s="71">
        <v>29</v>
      </c>
      <c r="D28" s="71">
        <v>28</v>
      </c>
      <c r="E28" s="71">
        <v>31</v>
      </c>
      <c r="F28" s="71">
        <v>40</v>
      </c>
      <c r="G28" s="71">
        <v>40</v>
      </c>
      <c r="H28" s="71">
        <v>40</v>
      </c>
    </row>
    <row r="29" spans="1:8" ht="12.75">
      <c r="A29" s="80" t="s">
        <v>66</v>
      </c>
      <c r="B29" s="71">
        <v>21</v>
      </c>
      <c r="C29" s="71">
        <v>23</v>
      </c>
      <c r="D29" s="71">
        <v>26</v>
      </c>
      <c r="E29" s="71">
        <v>28</v>
      </c>
      <c r="F29" s="71">
        <v>45</v>
      </c>
      <c r="G29" s="71">
        <v>45</v>
      </c>
      <c r="H29" s="71">
        <v>45</v>
      </c>
    </row>
    <row r="30" spans="1:8" ht="12.75">
      <c r="A30" s="80" t="s">
        <v>49</v>
      </c>
      <c r="B30" s="71">
        <v>23</v>
      </c>
      <c r="C30" s="71">
        <v>28</v>
      </c>
      <c r="D30" s="70">
        <v>30</v>
      </c>
      <c r="E30" s="71">
        <v>28</v>
      </c>
      <c r="F30" s="71">
        <v>47</v>
      </c>
      <c r="G30" s="71">
        <v>45</v>
      </c>
      <c r="H30" s="71">
        <v>45</v>
      </c>
    </row>
    <row r="31" spans="1:8" ht="12.75">
      <c r="A31" s="80" t="s">
        <v>152</v>
      </c>
      <c r="B31" s="71">
        <v>12</v>
      </c>
      <c r="C31" s="71">
        <v>15</v>
      </c>
      <c r="D31" s="71">
        <v>25</v>
      </c>
      <c r="E31" s="71">
        <v>25</v>
      </c>
      <c r="F31" s="71">
        <v>30</v>
      </c>
      <c r="G31" s="71">
        <v>30</v>
      </c>
      <c r="H31" s="71">
        <v>30</v>
      </c>
    </row>
    <row r="32" spans="1:8" ht="12.75">
      <c r="A32" s="80" t="s">
        <v>160</v>
      </c>
      <c r="B32" s="71">
        <v>7</v>
      </c>
      <c r="C32" s="71">
        <v>8</v>
      </c>
      <c r="D32" s="71">
        <v>10</v>
      </c>
      <c r="E32" s="71">
        <v>10</v>
      </c>
      <c r="F32" s="71">
        <v>11</v>
      </c>
      <c r="G32" s="71">
        <v>10</v>
      </c>
      <c r="H32" s="71">
        <v>10</v>
      </c>
    </row>
    <row r="33" spans="1:8" ht="12.75">
      <c r="A33" s="80" t="s">
        <v>167</v>
      </c>
      <c r="B33" s="71"/>
      <c r="C33" s="71">
        <v>1</v>
      </c>
      <c r="D33" s="71">
        <v>1</v>
      </c>
      <c r="E33" s="71">
        <v>4</v>
      </c>
      <c r="F33" s="71">
        <v>6</v>
      </c>
      <c r="G33" s="71">
        <v>9</v>
      </c>
      <c r="H33" s="71">
        <v>9</v>
      </c>
    </row>
    <row r="34" spans="1:8" ht="12.75">
      <c r="A34" s="82" t="s">
        <v>22</v>
      </c>
      <c r="B34" s="79">
        <v>93</v>
      </c>
      <c r="C34" s="79">
        <v>104</v>
      </c>
      <c r="D34" s="79">
        <v>120</v>
      </c>
      <c r="E34" s="79">
        <v>126</v>
      </c>
      <c r="F34" s="79">
        <v>179</v>
      </c>
      <c r="G34" s="79">
        <v>179</v>
      </c>
      <c r="H34" s="79">
        <v>179</v>
      </c>
    </row>
    <row r="35" spans="1:8" ht="12.75">
      <c r="A35" s="82" t="s">
        <v>50</v>
      </c>
      <c r="B35" s="79">
        <v>1</v>
      </c>
      <c r="C35" s="79">
        <v>1</v>
      </c>
      <c r="D35" s="79">
        <v>1</v>
      </c>
      <c r="E35" s="79">
        <v>1</v>
      </c>
      <c r="F35" s="79">
        <v>1</v>
      </c>
      <c r="G35" s="79">
        <v>1</v>
      </c>
      <c r="H35" s="79">
        <v>1</v>
      </c>
    </row>
    <row r="36" spans="1:8" ht="12.75">
      <c r="A36" s="63" t="s">
        <v>149</v>
      </c>
      <c r="B36" s="79">
        <v>1</v>
      </c>
      <c r="C36" s="79">
        <v>1</v>
      </c>
      <c r="D36" s="79">
        <v>1</v>
      </c>
      <c r="E36" s="79">
        <v>1</v>
      </c>
      <c r="F36" s="79">
        <v>6</v>
      </c>
      <c r="G36" s="79">
        <v>6</v>
      </c>
      <c r="H36" s="79">
        <v>6</v>
      </c>
    </row>
    <row r="37" spans="1:8" ht="12.75">
      <c r="A37" s="181" t="s">
        <v>236</v>
      </c>
      <c r="B37" s="71"/>
      <c r="C37" s="71"/>
      <c r="D37" s="71"/>
      <c r="E37" s="71"/>
      <c r="F37" s="71"/>
      <c r="G37" s="71">
        <v>47</v>
      </c>
      <c r="H37" s="71">
        <v>47</v>
      </c>
    </row>
    <row r="38" spans="1:8" ht="12.75">
      <c r="A38" s="181" t="s">
        <v>237</v>
      </c>
      <c r="B38" s="71"/>
      <c r="C38" s="71"/>
      <c r="D38" s="71"/>
      <c r="E38" s="71"/>
      <c r="F38" s="71"/>
      <c r="G38" s="71">
        <v>12</v>
      </c>
      <c r="H38" s="71">
        <v>12</v>
      </c>
    </row>
    <row r="39" spans="1:8" ht="12.75">
      <c r="A39" s="181" t="s">
        <v>238</v>
      </c>
      <c r="B39" s="71"/>
      <c r="C39" s="71"/>
      <c r="D39" s="71"/>
      <c r="E39" s="71"/>
      <c r="F39" s="71"/>
      <c r="G39" s="71">
        <v>28</v>
      </c>
      <c r="H39" s="71">
        <v>28</v>
      </c>
    </row>
    <row r="40" spans="1:8" ht="12.75">
      <c r="A40" s="234" t="s">
        <v>239</v>
      </c>
      <c r="B40" s="71"/>
      <c r="C40" s="71"/>
      <c r="D40" s="71"/>
      <c r="E40" s="71"/>
      <c r="F40" s="71"/>
      <c r="G40" s="71">
        <v>31</v>
      </c>
      <c r="H40" s="71">
        <v>31</v>
      </c>
    </row>
    <row r="41" spans="1:8" ht="12.75">
      <c r="A41" s="63" t="s">
        <v>54</v>
      </c>
      <c r="B41" s="79">
        <v>52</v>
      </c>
      <c r="C41" s="79">
        <v>43</v>
      </c>
      <c r="D41" s="79">
        <v>54</v>
      </c>
      <c r="E41" s="79">
        <v>73</v>
      </c>
      <c r="F41" s="79">
        <v>102</v>
      </c>
      <c r="G41" s="79">
        <v>113</v>
      </c>
      <c r="H41" s="79">
        <v>113</v>
      </c>
    </row>
    <row r="42" spans="1:8" ht="12.75">
      <c r="A42" s="63" t="s">
        <v>164</v>
      </c>
      <c r="B42" s="79"/>
      <c r="C42" s="79">
        <v>11</v>
      </c>
      <c r="D42" s="79">
        <v>10</v>
      </c>
      <c r="E42" s="79">
        <v>13</v>
      </c>
      <c r="F42" s="79">
        <v>23</v>
      </c>
      <c r="G42" s="79">
        <v>26</v>
      </c>
      <c r="H42" s="79">
        <v>26</v>
      </c>
    </row>
    <row r="43" spans="1:8" ht="12.75">
      <c r="A43" s="63" t="s">
        <v>165</v>
      </c>
      <c r="B43" s="79">
        <v>1</v>
      </c>
      <c r="C43" s="79">
        <v>3</v>
      </c>
      <c r="D43" s="79">
        <v>3</v>
      </c>
      <c r="E43" s="79">
        <v>3</v>
      </c>
      <c r="F43" s="79">
        <v>8</v>
      </c>
      <c r="G43" s="79">
        <v>5</v>
      </c>
      <c r="H43" s="79">
        <v>5</v>
      </c>
    </row>
    <row r="44" spans="1:8" ht="12.75">
      <c r="A44" s="63" t="s">
        <v>162</v>
      </c>
      <c r="B44" s="79">
        <v>16</v>
      </c>
      <c r="C44" s="79">
        <v>14</v>
      </c>
      <c r="D44" s="79">
        <v>13</v>
      </c>
      <c r="E44" s="79">
        <v>10</v>
      </c>
      <c r="F44" s="79">
        <v>10</v>
      </c>
      <c r="G44" s="79">
        <v>10</v>
      </c>
      <c r="H44" s="79">
        <v>10</v>
      </c>
    </row>
    <row r="45" spans="1:8" ht="12.75">
      <c r="A45" s="63" t="s">
        <v>175</v>
      </c>
      <c r="B45" s="79"/>
      <c r="C45" s="79">
        <v>2</v>
      </c>
      <c r="D45" s="79">
        <v>2</v>
      </c>
      <c r="E45" s="79">
        <v>2</v>
      </c>
      <c r="F45" s="79">
        <v>1</v>
      </c>
      <c r="G45" s="79">
        <v>1</v>
      </c>
      <c r="H45" s="79">
        <v>1</v>
      </c>
    </row>
    <row r="46" spans="1:8" ht="12.75">
      <c r="A46" s="83" t="s">
        <v>62</v>
      </c>
      <c r="B46" s="84">
        <v>482</v>
      </c>
      <c r="C46" s="84">
        <v>511</v>
      </c>
      <c r="D46" s="84">
        <v>555</v>
      </c>
      <c r="E46" s="84">
        <v>579</v>
      </c>
      <c r="F46" s="84">
        <v>794</v>
      </c>
      <c r="G46" s="84">
        <v>812</v>
      </c>
      <c r="H46" s="84">
        <v>815</v>
      </c>
    </row>
    <row r="47" spans="1:7" ht="12.75">
      <c r="A47" s="51" t="s">
        <v>148</v>
      </c>
      <c r="B47" s="51"/>
      <c r="C47" s="76"/>
      <c r="D47" s="76"/>
      <c r="E47" s="76"/>
      <c r="F47" s="76"/>
      <c r="G47" s="76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81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0.281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2" customWidth="1"/>
    <col min="20" max="20" width="9.28125" style="200" customWidth="1"/>
    <col min="21" max="21" width="10.28125" style="0" bestFit="1" customWidth="1"/>
  </cols>
  <sheetData>
    <row r="1" spans="1:168" ht="20.25" customHeight="1">
      <c r="A1" s="276" t="s">
        <v>187</v>
      </c>
      <c r="B1" s="276"/>
      <c r="C1" s="276"/>
      <c r="D1" s="276"/>
      <c r="E1" s="276"/>
      <c r="F1" s="162"/>
      <c r="G1" s="211"/>
      <c r="H1" s="190"/>
      <c r="I1" s="233"/>
      <c r="K1" s="277" t="s">
        <v>188</v>
      </c>
      <c r="L1" s="272"/>
      <c r="M1" s="272"/>
      <c r="N1" s="272"/>
      <c r="O1" s="272"/>
      <c r="P1" s="272"/>
      <c r="Q1" s="272"/>
      <c r="R1" s="269"/>
      <c r="S1" s="273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62"/>
      <c r="FL1" s="262"/>
    </row>
    <row r="2" spans="1:168" ht="12.75">
      <c r="A2" s="85" t="s">
        <v>173</v>
      </c>
      <c r="B2" s="86">
        <v>2013</v>
      </c>
      <c r="C2" s="86">
        <v>2014</v>
      </c>
      <c r="D2" s="86">
        <v>2015</v>
      </c>
      <c r="E2" s="139">
        <v>2016</v>
      </c>
      <c r="F2" s="139">
        <v>2017</v>
      </c>
      <c r="G2" s="163" t="s">
        <v>241</v>
      </c>
      <c r="H2" s="163" t="s">
        <v>252</v>
      </c>
      <c r="I2" s="163" t="s">
        <v>234</v>
      </c>
      <c r="K2" s="85" t="s">
        <v>172</v>
      </c>
      <c r="L2" s="86">
        <v>2013</v>
      </c>
      <c r="M2" s="86">
        <v>2014</v>
      </c>
      <c r="N2" s="86">
        <v>2015</v>
      </c>
      <c r="O2" s="139">
        <v>2016</v>
      </c>
      <c r="P2" s="139">
        <v>2017</v>
      </c>
      <c r="Q2" s="163" t="s">
        <v>241</v>
      </c>
      <c r="R2" s="163" t="s">
        <v>252</v>
      </c>
      <c r="S2" s="163" t="s">
        <v>234</v>
      </c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</row>
    <row r="3" spans="1:168" ht="12.75">
      <c r="A3" s="87" t="s">
        <v>32</v>
      </c>
      <c r="B3" s="79">
        <v>442</v>
      </c>
      <c r="C3" s="79">
        <v>1575</v>
      </c>
      <c r="D3" s="79">
        <v>3413</v>
      </c>
      <c r="E3" s="79">
        <v>5044</v>
      </c>
      <c r="F3" s="79">
        <v>3951.4606940999997</v>
      </c>
      <c r="G3" s="79">
        <v>0</v>
      </c>
      <c r="H3" s="79">
        <v>0</v>
      </c>
      <c r="I3" s="79">
        <v>3941.0735936</v>
      </c>
      <c r="K3" s="111" t="s">
        <v>223</v>
      </c>
      <c r="P3">
        <v>0</v>
      </c>
      <c r="Q3" s="112">
        <v>5.934952</v>
      </c>
      <c r="R3" s="112">
        <v>0</v>
      </c>
      <c r="S3" s="112">
        <v>19.27577762</v>
      </c>
      <c r="U3" s="265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</row>
    <row r="4" spans="1:168" ht="12.75">
      <c r="A4" s="181" t="s">
        <v>197</v>
      </c>
      <c r="B4" s="70"/>
      <c r="C4" s="70">
        <v>106</v>
      </c>
      <c r="D4" s="70">
        <v>20</v>
      </c>
      <c r="E4" s="70">
        <v>1</v>
      </c>
      <c r="F4" s="70">
        <v>0</v>
      </c>
      <c r="G4" s="70">
        <v>0</v>
      </c>
      <c r="H4" s="70">
        <v>0</v>
      </c>
      <c r="I4" s="70">
        <v>2.80933</v>
      </c>
      <c r="K4" s="111" t="s">
        <v>4</v>
      </c>
      <c r="L4" s="112">
        <v>42</v>
      </c>
      <c r="M4" s="112">
        <v>38</v>
      </c>
      <c r="N4" s="112">
        <v>90.234087</v>
      </c>
      <c r="O4" s="112">
        <v>103</v>
      </c>
      <c r="P4" s="112">
        <v>77.4380563</v>
      </c>
      <c r="Q4" s="112">
        <v>0</v>
      </c>
      <c r="R4" s="112">
        <v>0</v>
      </c>
      <c r="S4" s="112">
        <v>106.0686202</v>
      </c>
      <c r="U4" s="265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</row>
    <row r="5" spans="1:168" ht="12.75">
      <c r="A5" s="88" t="s">
        <v>33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K5" s="111" t="s">
        <v>29</v>
      </c>
      <c r="L5" s="112">
        <v>0</v>
      </c>
      <c r="M5" s="112">
        <v>0</v>
      </c>
      <c r="N5" s="112">
        <v>2.294215</v>
      </c>
      <c r="O5" s="112">
        <v>8</v>
      </c>
      <c r="P5" s="112"/>
      <c r="Q5" s="112">
        <v>0</v>
      </c>
      <c r="R5" s="112"/>
      <c r="S5" s="112">
        <v>0</v>
      </c>
      <c r="U5" s="265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</row>
    <row r="6" spans="1:168" ht="12.75">
      <c r="A6" s="88" t="s">
        <v>51</v>
      </c>
      <c r="B6" s="71">
        <v>955</v>
      </c>
      <c r="C6" s="71">
        <v>817</v>
      </c>
      <c r="D6" s="71">
        <v>706</v>
      </c>
      <c r="E6" s="71">
        <v>1728</v>
      </c>
      <c r="F6" s="71">
        <v>689.978425</v>
      </c>
      <c r="G6" s="71">
        <v>0</v>
      </c>
      <c r="H6" s="71">
        <v>0</v>
      </c>
      <c r="I6" s="71">
        <v>1231.9109850999998</v>
      </c>
      <c r="K6" s="204" t="s">
        <v>216</v>
      </c>
      <c r="P6" s="112">
        <v>27.721058</v>
      </c>
      <c r="Q6" s="112">
        <v>0</v>
      </c>
      <c r="R6" s="112">
        <v>0</v>
      </c>
      <c r="S6" s="112">
        <v>0</v>
      </c>
      <c r="U6" s="265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</row>
    <row r="7" spans="1:168" ht="12.75">
      <c r="A7" s="88" t="s">
        <v>34</v>
      </c>
      <c r="B7" s="71">
        <v>30</v>
      </c>
      <c r="C7" s="71">
        <v>22</v>
      </c>
      <c r="D7" s="71">
        <v>141</v>
      </c>
      <c r="E7" s="71">
        <v>137</v>
      </c>
      <c r="F7" s="71">
        <v>24.531341299999998</v>
      </c>
      <c r="G7" s="71">
        <v>0</v>
      </c>
      <c r="H7" s="71">
        <v>0</v>
      </c>
      <c r="I7" s="71">
        <v>102.0140402</v>
      </c>
      <c r="K7" s="111" t="s">
        <v>5</v>
      </c>
      <c r="L7" s="112">
        <v>1712</v>
      </c>
      <c r="M7" s="112">
        <v>1739</v>
      </c>
      <c r="N7" s="112">
        <v>2209.570601</v>
      </c>
      <c r="O7" s="112">
        <v>2827</v>
      </c>
      <c r="P7" s="112">
        <v>1875.6078127</v>
      </c>
      <c r="Q7" s="112">
        <v>0</v>
      </c>
      <c r="R7" s="112">
        <v>0</v>
      </c>
      <c r="S7" s="112">
        <v>3908.46603511</v>
      </c>
      <c r="U7" s="265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</row>
    <row r="8" spans="1:168" ht="12.75">
      <c r="A8" s="88" t="s">
        <v>35</v>
      </c>
      <c r="B8" s="71">
        <v>290</v>
      </c>
      <c r="C8" s="71">
        <v>114</v>
      </c>
      <c r="D8" s="71">
        <v>202</v>
      </c>
      <c r="E8" s="71">
        <v>1043</v>
      </c>
      <c r="F8" s="71">
        <v>690.2412177</v>
      </c>
      <c r="G8" s="71">
        <v>0</v>
      </c>
      <c r="H8" s="71">
        <v>0</v>
      </c>
      <c r="I8" s="71">
        <v>1594.7360982999999</v>
      </c>
      <c r="K8" s="111" t="s">
        <v>153</v>
      </c>
      <c r="L8" s="112">
        <v>9</v>
      </c>
      <c r="M8" s="112">
        <v>4</v>
      </c>
      <c r="N8" s="112">
        <v>25.084599</v>
      </c>
      <c r="O8" s="112">
        <v>46</v>
      </c>
      <c r="P8" s="112">
        <v>91.6000431</v>
      </c>
      <c r="Q8" s="112">
        <v>0</v>
      </c>
      <c r="R8" s="112">
        <v>0</v>
      </c>
      <c r="S8" s="112">
        <v>83.28477009999999</v>
      </c>
      <c r="U8" s="265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2"/>
    </row>
    <row r="9" spans="1:168" ht="12.75">
      <c r="A9" s="88" t="s">
        <v>36</v>
      </c>
      <c r="B9" s="71">
        <v>483</v>
      </c>
      <c r="C9" s="71">
        <v>189</v>
      </c>
      <c r="D9" s="71">
        <v>471</v>
      </c>
      <c r="E9" s="71">
        <v>875</v>
      </c>
      <c r="F9" s="71">
        <v>281.42087219999996</v>
      </c>
      <c r="G9" s="71">
        <v>0</v>
      </c>
      <c r="H9" s="71">
        <v>0</v>
      </c>
      <c r="I9" s="71">
        <v>927.8352193</v>
      </c>
      <c r="K9" s="111" t="s">
        <v>31</v>
      </c>
      <c r="L9" s="112">
        <v>70</v>
      </c>
      <c r="M9" s="112">
        <v>119</v>
      </c>
      <c r="N9" s="112">
        <v>182.111894</v>
      </c>
      <c r="O9" s="112">
        <v>257</v>
      </c>
      <c r="P9" s="112">
        <v>200.969345</v>
      </c>
      <c r="Q9" s="112">
        <v>0</v>
      </c>
      <c r="R9" s="112">
        <v>0</v>
      </c>
      <c r="S9" s="112">
        <v>254.354539</v>
      </c>
      <c r="U9" s="265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</row>
    <row r="10" spans="1:168" ht="12.75">
      <c r="A10" s="88" t="s">
        <v>37</v>
      </c>
      <c r="B10" s="71">
        <v>1599</v>
      </c>
      <c r="C10" s="70">
        <v>2503</v>
      </c>
      <c r="D10" s="70">
        <v>5695</v>
      </c>
      <c r="E10" s="70">
        <v>14299</v>
      </c>
      <c r="F10" s="70">
        <v>8897.487677600002</v>
      </c>
      <c r="G10" s="70">
        <v>0</v>
      </c>
      <c r="H10" s="70">
        <v>0</v>
      </c>
      <c r="I10" s="70">
        <v>13619.7796623</v>
      </c>
      <c r="K10" s="111" t="s">
        <v>192</v>
      </c>
      <c r="L10" s="112">
        <v>72</v>
      </c>
      <c r="M10" s="112">
        <v>107</v>
      </c>
      <c r="N10" s="112">
        <v>455.437936</v>
      </c>
      <c r="O10" s="112">
        <v>644</v>
      </c>
      <c r="P10" s="112">
        <v>307.9092305</v>
      </c>
      <c r="Q10" s="112">
        <v>0</v>
      </c>
      <c r="R10" s="112">
        <v>0</v>
      </c>
      <c r="S10" s="112">
        <v>891.7372674</v>
      </c>
      <c r="U10" s="265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</row>
    <row r="11" spans="1:168" ht="12.75">
      <c r="A11" s="88" t="s">
        <v>38</v>
      </c>
      <c r="B11" s="71">
        <v>50</v>
      </c>
      <c r="C11" s="71">
        <v>39</v>
      </c>
      <c r="D11" s="71">
        <v>283</v>
      </c>
      <c r="E11" s="71">
        <v>252</v>
      </c>
      <c r="F11" s="71">
        <v>0</v>
      </c>
      <c r="G11" s="71">
        <v>0</v>
      </c>
      <c r="H11" s="71">
        <v>0</v>
      </c>
      <c r="I11" s="71">
        <v>91.7508838</v>
      </c>
      <c r="K11" s="111" t="s">
        <v>6</v>
      </c>
      <c r="L11" s="112">
        <v>6878</v>
      </c>
      <c r="M11" s="112">
        <v>5165</v>
      </c>
      <c r="N11" s="112">
        <v>5071.64705</v>
      </c>
      <c r="O11" s="112">
        <v>11078</v>
      </c>
      <c r="P11" s="112">
        <v>6203.99464615</v>
      </c>
      <c r="Q11" s="112">
        <v>212.20871725</v>
      </c>
      <c r="R11" s="112">
        <v>0</v>
      </c>
      <c r="S11" s="112">
        <v>11460.45644775</v>
      </c>
      <c r="U11" s="265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</row>
    <row r="12" spans="1:168" ht="12.75">
      <c r="A12" s="88" t="s">
        <v>52</v>
      </c>
      <c r="B12" s="71">
        <v>7</v>
      </c>
      <c r="C12" s="71">
        <v>0</v>
      </c>
      <c r="D12" s="71">
        <v>0</v>
      </c>
      <c r="E12" s="71">
        <v>0</v>
      </c>
      <c r="F12" s="71">
        <v>125.0277886</v>
      </c>
      <c r="G12" s="71">
        <v>0</v>
      </c>
      <c r="H12" s="71">
        <v>0</v>
      </c>
      <c r="I12" s="71">
        <v>274.75994</v>
      </c>
      <c r="K12" s="111" t="s">
        <v>150</v>
      </c>
      <c r="L12" s="112">
        <v>0</v>
      </c>
      <c r="M12" s="112">
        <v>1</v>
      </c>
      <c r="N12" s="112"/>
      <c r="O12" s="112"/>
      <c r="P12" s="112"/>
      <c r="Q12" s="112">
        <v>0</v>
      </c>
      <c r="R12" s="112"/>
      <c r="S12" s="112">
        <v>0</v>
      </c>
      <c r="U12" s="265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</row>
    <row r="13" spans="1:168" ht="12.75">
      <c r="A13" s="88" t="s">
        <v>39</v>
      </c>
      <c r="B13" s="71">
        <v>9</v>
      </c>
      <c r="C13" s="71">
        <v>9</v>
      </c>
      <c r="D13" s="71">
        <v>9</v>
      </c>
      <c r="E13" s="71">
        <v>19</v>
      </c>
      <c r="F13" s="71">
        <v>12.1778514</v>
      </c>
      <c r="G13" s="71">
        <v>0</v>
      </c>
      <c r="H13" s="71">
        <v>0</v>
      </c>
      <c r="I13" s="71">
        <v>261.6917138</v>
      </c>
      <c r="K13" s="161" t="s">
        <v>222</v>
      </c>
      <c r="P13">
        <v>0</v>
      </c>
      <c r="Q13" s="112">
        <v>0</v>
      </c>
      <c r="R13" s="112">
        <v>0</v>
      </c>
      <c r="S13" s="112">
        <v>0</v>
      </c>
      <c r="U13" s="265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</row>
    <row r="14" spans="1:168" ht="12.75">
      <c r="A14" s="88" t="s">
        <v>40</v>
      </c>
      <c r="B14" s="71">
        <v>112</v>
      </c>
      <c r="C14" s="71">
        <v>51</v>
      </c>
      <c r="D14" s="71">
        <v>98</v>
      </c>
      <c r="E14" s="71">
        <v>248</v>
      </c>
      <c r="F14" s="71">
        <v>47.2875264</v>
      </c>
      <c r="G14" s="71">
        <v>0</v>
      </c>
      <c r="H14" s="71">
        <v>0</v>
      </c>
      <c r="I14" s="71">
        <v>156.8620757</v>
      </c>
      <c r="K14" s="111" t="s">
        <v>157</v>
      </c>
      <c r="L14" s="112">
        <v>222</v>
      </c>
      <c r="M14" s="112">
        <v>239</v>
      </c>
      <c r="N14" s="112">
        <v>108.913981</v>
      </c>
      <c r="O14" s="112">
        <v>120</v>
      </c>
      <c r="P14" s="112">
        <v>91.734299</v>
      </c>
      <c r="Q14" s="112">
        <v>0</v>
      </c>
      <c r="R14" s="112">
        <v>0</v>
      </c>
      <c r="S14" s="194">
        <v>262.858041</v>
      </c>
      <c r="U14" s="265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</row>
    <row r="15" spans="1:168" ht="12.75">
      <c r="A15" s="88" t="s">
        <v>41</v>
      </c>
      <c r="B15" s="71">
        <v>13</v>
      </c>
      <c r="C15" s="71">
        <v>27</v>
      </c>
      <c r="D15" s="71">
        <v>29</v>
      </c>
      <c r="E15" s="71">
        <v>44</v>
      </c>
      <c r="F15" s="71">
        <v>39.646807</v>
      </c>
      <c r="G15" s="71">
        <v>0</v>
      </c>
      <c r="H15" s="71">
        <v>0</v>
      </c>
      <c r="I15" s="71">
        <v>81.27043409999999</v>
      </c>
      <c r="K15" s="111" t="s">
        <v>25</v>
      </c>
      <c r="L15" s="112">
        <v>3</v>
      </c>
      <c r="M15" s="112">
        <v>11</v>
      </c>
      <c r="N15" s="112">
        <v>70.6752</v>
      </c>
      <c r="O15" s="112">
        <v>82</v>
      </c>
      <c r="P15" s="112">
        <v>108.400031</v>
      </c>
      <c r="Q15" s="112">
        <v>0</v>
      </c>
      <c r="R15" s="112">
        <v>0</v>
      </c>
      <c r="S15" s="112">
        <v>109.680708</v>
      </c>
      <c r="U15" s="265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</row>
    <row r="16" spans="1:168" ht="12.75">
      <c r="A16" s="88" t="s">
        <v>42</v>
      </c>
      <c r="B16" s="71">
        <v>216</v>
      </c>
      <c r="C16" s="71">
        <v>56</v>
      </c>
      <c r="D16" s="71">
        <v>13</v>
      </c>
      <c r="E16" s="71">
        <v>0</v>
      </c>
      <c r="F16" s="71">
        <v>0</v>
      </c>
      <c r="G16" s="71">
        <v>0</v>
      </c>
      <c r="H16" s="71">
        <v>0</v>
      </c>
      <c r="I16" s="71">
        <v>20.306836</v>
      </c>
      <c r="K16" s="111" t="s">
        <v>244</v>
      </c>
      <c r="L16" s="112"/>
      <c r="M16" s="112"/>
      <c r="N16" s="112"/>
      <c r="O16" s="112"/>
      <c r="P16" s="112"/>
      <c r="Q16" s="112">
        <v>0</v>
      </c>
      <c r="R16" s="112">
        <v>0</v>
      </c>
      <c r="S16" s="112">
        <v>0</v>
      </c>
      <c r="U16" s="265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</row>
    <row r="17" spans="1:168" ht="12.75">
      <c r="A17" s="88" t="s">
        <v>43</v>
      </c>
      <c r="B17" s="71">
        <v>363</v>
      </c>
      <c r="C17" s="70">
        <v>728</v>
      </c>
      <c r="D17" s="70">
        <v>1116</v>
      </c>
      <c r="E17" s="70">
        <v>3514</v>
      </c>
      <c r="F17" s="70">
        <v>1997.9524416000002</v>
      </c>
      <c r="G17" s="70">
        <v>0</v>
      </c>
      <c r="H17" s="70">
        <v>0</v>
      </c>
      <c r="I17" s="70">
        <v>1996.3865498</v>
      </c>
      <c r="K17" s="111" t="s">
        <v>189</v>
      </c>
      <c r="L17" s="112"/>
      <c r="M17" s="112"/>
      <c r="N17" s="112">
        <v>0</v>
      </c>
      <c r="O17" s="112">
        <v>8</v>
      </c>
      <c r="P17" s="112">
        <v>3.688025</v>
      </c>
      <c r="Q17" s="112">
        <v>0</v>
      </c>
      <c r="R17" s="112">
        <v>0</v>
      </c>
      <c r="S17" s="112">
        <v>11.363256</v>
      </c>
      <c r="U17" s="265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</row>
    <row r="18" spans="1:168" ht="12.75">
      <c r="A18" s="88" t="s">
        <v>44</v>
      </c>
      <c r="B18" s="71">
        <v>67</v>
      </c>
      <c r="C18" s="71">
        <v>85</v>
      </c>
      <c r="D18" s="71">
        <v>142</v>
      </c>
      <c r="E18" s="71">
        <v>272</v>
      </c>
      <c r="F18" s="71">
        <v>121.5342792</v>
      </c>
      <c r="G18" s="71">
        <v>0</v>
      </c>
      <c r="H18" s="71">
        <v>0</v>
      </c>
      <c r="I18" s="71">
        <v>91.591499</v>
      </c>
      <c r="K18" s="111" t="s">
        <v>7</v>
      </c>
      <c r="L18" s="112">
        <v>180</v>
      </c>
      <c r="M18" s="112">
        <v>331</v>
      </c>
      <c r="N18" s="112">
        <v>330.505315</v>
      </c>
      <c r="O18" s="112">
        <v>400</v>
      </c>
      <c r="P18" s="112">
        <v>286.061765</v>
      </c>
      <c r="Q18" s="112">
        <v>0</v>
      </c>
      <c r="R18" s="112">
        <v>0</v>
      </c>
      <c r="S18" s="112">
        <v>565.187746</v>
      </c>
      <c r="U18" s="265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</row>
    <row r="19" spans="1:168" ht="12.75">
      <c r="A19" s="88" t="s">
        <v>45</v>
      </c>
      <c r="B19" s="71">
        <v>29</v>
      </c>
      <c r="C19" s="71">
        <v>0</v>
      </c>
      <c r="D19" s="71">
        <v>33</v>
      </c>
      <c r="E19" s="71">
        <v>92</v>
      </c>
      <c r="F19" s="71">
        <v>159.893037</v>
      </c>
      <c r="G19" s="71">
        <v>0</v>
      </c>
      <c r="H19" s="71">
        <v>0</v>
      </c>
      <c r="I19" s="71">
        <v>133.06042390000002</v>
      </c>
      <c r="K19" s="111" t="s">
        <v>55</v>
      </c>
      <c r="L19" s="112">
        <v>67</v>
      </c>
      <c r="M19" s="112">
        <v>59</v>
      </c>
      <c r="N19" s="112">
        <v>27.912238</v>
      </c>
      <c r="O19" s="112">
        <v>2</v>
      </c>
      <c r="P19" s="112">
        <v>13.2761882</v>
      </c>
      <c r="Q19" s="112">
        <v>0</v>
      </c>
      <c r="R19" s="112">
        <v>0</v>
      </c>
      <c r="S19" s="112">
        <v>21.986821600000003</v>
      </c>
      <c r="U19" s="265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</row>
    <row r="20" spans="1:168" ht="12.75">
      <c r="A20" s="88" t="s">
        <v>46</v>
      </c>
      <c r="B20" s="71">
        <v>67</v>
      </c>
      <c r="C20" s="71">
        <v>46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31.014521</v>
      </c>
      <c r="K20" s="161" t="s">
        <v>203</v>
      </c>
      <c r="O20" s="192">
        <v>0</v>
      </c>
      <c r="P20" s="112">
        <v>15.60522</v>
      </c>
      <c r="Q20" s="112">
        <v>0</v>
      </c>
      <c r="R20" s="112">
        <v>0</v>
      </c>
      <c r="S20" s="112">
        <v>0</v>
      </c>
      <c r="U20" s="265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</row>
    <row r="21" spans="1:168" ht="12.75">
      <c r="A21" s="88" t="s">
        <v>166</v>
      </c>
      <c r="B21" s="71">
        <v>0</v>
      </c>
      <c r="C21" s="71">
        <v>0</v>
      </c>
      <c r="D21" s="71">
        <v>225</v>
      </c>
      <c r="E21" s="71">
        <v>403</v>
      </c>
      <c r="F21" s="71">
        <v>355.88204060000004</v>
      </c>
      <c r="G21" s="71">
        <v>0</v>
      </c>
      <c r="H21" s="71">
        <v>0</v>
      </c>
      <c r="I21" s="71">
        <v>377.13030220999997</v>
      </c>
      <c r="K21" s="111" t="s">
        <v>8</v>
      </c>
      <c r="L21" s="112">
        <v>340</v>
      </c>
      <c r="M21" s="112">
        <v>395</v>
      </c>
      <c r="N21" s="112">
        <v>213.460143</v>
      </c>
      <c r="O21" s="112">
        <v>245</v>
      </c>
      <c r="P21" s="112">
        <v>193.972947</v>
      </c>
      <c r="Q21" s="112">
        <v>0</v>
      </c>
      <c r="R21" s="112">
        <v>0</v>
      </c>
      <c r="S21" s="112">
        <v>198.372772</v>
      </c>
      <c r="U21" s="265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</row>
    <row r="22" spans="1:168" ht="12.75">
      <c r="A22" s="87" t="s">
        <v>20</v>
      </c>
      <c r="B22" s="81">
        <v>4290</v>
      </c>
      <c r="C22" s="81">
        <v>4792</v>
      </c>
      <c r="D22" s="81">
        <v>9183</v>
      </c>
      <c r="E22" s="81">
        <v>22927</v>
      </c>
      <c r="F22" s="81">
        <v>13443.0613056</v>
      </c>
      <c r="G22" s="81">
        <v>0</v>
      </c>
      <c r="H22" s="81">
        <v>0</v>
      </c>
      <c r="I22" s="81">
        <v>20994.910514509993</v>
      </c>
      <c r="J22" s="31"/>
      <c r="K22" s="111" t="s">
        <v>56</v>
      </c>
      <c r="L22" s="112">
        <v>0</v>
      </c>
      <c r="M22" s="112">
        <v>0</v>
      </c>
      <c r="N22" s="112">
        <v>18.415611</v>
      </c>
      <c r="O22" s="112">
        <v>61</v>
      </c>
      <c r="P22" s="112">
        <v>22.5737</v>
      </c>
      <c r="Q22" s="112">
        <v>0</v>
      </c>
      <c r="R22" s="112">
        <v>0</v>
      </c>
      <c r="S22" s="112">
        <v>26.7465</v>
      </c>
      <c r="U22" s="265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</row>
    <row r="23" spans="1:168" ht="12.75">
      <c r="A23" s="88" t="s">
        <v>63</v>
      </c>
      <c r="B23" s="71">
        <v>1288</v>
      </c>
      <c r="C23" s="71">
        <v>1029</v>
      </c>
      <c r="D23" s="71">
        <v>803</v>
      </c>
      <c r="E23" s="71">
        <v>322</v>
      </c>
      <c r="F23" s="71">
        <v>382.99193515</v>
      </c>
      <c r="G23" s="71">
        <v>9.779381599999999</v>
      </c>
      <c r="H23" s="71">
        <v>0</v>
      </c>
      <c r="I23" s="71">
        <v>462.9101245</v>
      </c>
      <c r="J23" s="31"/>
      <c r="K23" s="161" t="s">
        <v>229</v>
      </c>
      <c r="Q23" s="112">
        <v>0</v>
      </c>
      <c r="R23" s="112">
        <v>0</v>
      </c>
      <c r="S23" s="112">
        <v>0</v>
      </c>
      <c r="U23" s="265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</row>
    <row r="24" spans="1:168" ht="12.75">
      <c r="A24" s="88" t="s">
        <v>64</v>
      </c>
      <c r="B24" s="71">
        <v>971</v>
      </c>
      <c r="C24" s="71">
        <v>763</v>
      </c>
      <c r="D24" s="71">
        <v>1199</v>
      </c>
      <c r="E24" s="71">
        <v>892</v>
      </c>
      <c r="F24" s="71">
        <v>1089.3389575</v>
      </c>
      <c r="G24" s="71">
        <v>7.5184705</v>
      </c>
      <c r="H24" s="71">
        <v>0</v>
      </c>
      <c r="I24" s="71">
        <v>920.2822506</v>
      </c>
      <c r="J24" s="31"/>
      <c r="K24" s="111" t="s">
        <v>9</v>
      </c>
      <c r="L24" s="112">
        <v>1115</v>
      </c>
      <c r="M24" s="112">
        <v>707</v>
      </c>
      <c r="N24" s="112">
        <v>729.470638</v>
      </c>
      <c r="O24" s="112">
        <v>1665</v>
      </c>
      <c r="P24" s="112">
        <v>841.5850187000001</v>
      </c>
      <c r="Q24" s="112">
        <v>0</v>
      </c>
      <c r="R24" s="112">
        <v>0</v>
      </c>
      <c r="S24" s="112">
        <v>2470.4918959</v>
      </c>
      <c r="U24" s="265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</row>
    <row r="25" spans="1:168" ht="12.75">
      <c r="A25" s="88" t="s">
        <v>65</v>
      </c>
      <c r="B25" s="71">
        <v>3117</v>
      </c>
      <c r="C25" s="71">
        <v>1854</v>
      </c>
      <c r="D25" s="71">
        <v>2109</v>
      </c>
      <c r="E25" s="71">
        <v>2144</v>
      </c>
      <c r="F25" s="71">
        <v>1633.5964436499999</v>
      </c>
      <c r="G25" s="71">
        <v>194.91086515</v>
      </c>
      <c r="H25" s="71">
        <v>0</v>
      </c>
      <c r="I25" s="71">
        <v>1624.6125438499998</v>
      </c>
      <c r="J25" s="31"/>
      <c r="K25" s="111" t="s">
        <v>209</v>
      </c>
      <c r="O25" s="192">
        <v>0</v>
      </c>
      <c r="P25" s="112">
        <v>0</v>
      </c>
      <c r="Q25" s="112">
        <v>0</v>
      </c>
      <c r="R25" s="112">
        <v>0</v>
      </c>
      <c r="S25" s="112">
        <v>0</v>
      </c>
      <c r="U25" s="265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</row>
    <row r="26" spans="1:168" ht="12.75">
      <c r="A26" s="88" t="s">
        <v>53</v>
      </c>
      <c r="B26" s="71">
        <v>39</v>
      </c>
      <c r="C26" s="71">
        <v>25</v>
      </c>
      <c r="D26" s="71">
        <v>23</v>
      </c>
      <c r="E26" s="71">
        <v>13</v>
      </c>
      <c r="F26" s="71">
        <v>6.8740299</v>
      </c>
      <c r="G26" s="71">
        <v>0</v>
      </c>
      <c r="H26" s="71">
        <v>0</v>
      </c>
      <c r="I26" s="71">
        <v>5.391396</v>
      </c>
      <c r="K26" s="111" t="s">
        <v>210</v>
      </c>
      <c r="L26" s="112">
        <v>451</v>
      </c>
      <c r="M26" s="112">
        <v>424</v>
      </c>
      <c r="N26" s="112">
        <v>431.376435</v>
      </c>
      <c r="O26" s="112">
        <v>868</v>
      </c>
      <c r="P26" s="112">
        <v>400.9187776</v>
      </c>
      <c r="Q26" s="112">
        <v>0</v>
      </c>
      <c r="R26" s="112">
        <v>0</v>
      </c>
      <c r="S26" s="112">
        <v>1544.2379256</v>
      </c>
      <c r="U26" s="265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2"/>
    </row>
    <row r="27" spans="1:168" ht="12.75">
      <c r="A27" s="87" t="s">
        <v>21</v>
      </c>
      <c r="B27" s="81">
        <v>5415</v>
      </c>
      <c r="C27" s="81">
        <v>3671</v>
      </c>
      <c r="D27" s="81">
        <v>4134</v>
      </c>
      <c r="E27" s="81">
        <v>3371</v>
      </c>
      <c r="F27" s="81">
        <v>3112.8013662000003</v>
      </c>
      <c r="G27" s="81">
        <v>212.20871725</v>
      </c>
      <c r="H27" s="81">
        <v>0</v>
      </c>
      <c r="I27" s="81">
        <v>3013.1963149499998</v>
      </c>
      <c r="K27" s="111" t="s">
        <v>57</v>
      </c>
      <c r="L27" s="112">
        <v>72</v>
      </c>
      <c r="M27" s="112">
        <v>77</v>
      </c>
      <c r="N27" s="112">
        <v>135.686104</v>
      </c>
      <c r="O27" s="112">
        <v>175</v>
      </c>
      <c r="P27" s="112">
        <v>140.146104</v>
      </c>
      <c r="Q27" s="112">
        <v>0</v>
      </c>
      <c r="R27" s="112">
        <v>0</v>
      </c>
      <c r="S27" s="112">
        <v>244.713632</v>
      </c>
      <c r="U27" s="265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2"/>
    </row>
    <row r="28" spans="1:168" ht="12.75">
      <c r="A28" s="88" t="s">
        <v>47</v>
      </c>
      <c r="B28" s="71">
        <v>1467</v>
      </c>
      <c r="C28" s="71">
        <v>1419</v>
      </c>
      <c r="D28" s="71">
        <v>1502</v>
      </c>
      <c r="E28" s="71">
        <v>747</v>
      </c>
      <c r="F28" s="71">
        <v>462.59858561283</v>
      </c>
      <c r="G28" s="71">
        <v>0</v>
      </c>
      <c r="H28" s="71">
        <v>0</v>
      </c>
      <c r="I28" s="71">
        <v>804.3925173</v>
      </c>
      <c r="J28" s="31"/>
      <c r="K28" s="111" t="s">
        <v>26</v>
      </c>
      <c r="L28" s="112">
        <v>435</v>
      </c>
      <c r="M28" s="112">
        <v>341</v>
      </c>
      <c r="N28" s="112">
        <v>572.035261</v>
      </c>
      <c r="O28" s="112">
        <v>1329</v>
      </c>
      <c r="P28" s="112">
        <v>731.928287</v>
      </c>
      <c r="Q28" s="112">
        <v>0</v>
      </c>
      <c r="R28" s="112">
        <v>0</v>
      </c>
      <c r="S28" s="112">
        <v>1222.43547</v>
      </c>
      <c r="U28" s="265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2"/>
    </row>
    <row r="29" spans="1:168" ht="12.75">
      <c r="A29" s="88" t="s">
        <v>48</v>
      </c>
      <c r="B29" s="71">
        <v>3381</v>
      </c>
      <c r="C29" s="71">
        <v>2913</v>
      </c>
      <c r="D29" s="71">
        <v>1008</v>
      </c>
      <c r="E29" s="71">
        <v>337</v>
      </c>
      <c r="F29" s="71">
        <v>1108.60487925</v>
      </c>
      <c r="G29" s="71">
        <v>0</v>
      </c>
      <c r="H29" s="71">
        <v>0</v>
      </c>
      <c r="I29" s="71">
        <v>2585.1936876</v>
      </c>
      <c r="K29" s="161" t="s">
        <v>193</v>
      </c>
      <c r="L29">
        <v>0</v>
      </c>
      <c r="M29">
        <v>0</v>
      </c>
      <c r="N29" s="112">
        <v>0</v>
      </c>
      <c r="O29" s="112">
        <v>0</v>
      </c>
      <c r="P29" s="112"/>
      <c r="Q29" s="112">
        <v>0</v>
      </c>
      <c r="R29" s="112"/>
      <c r="S29" s="112">
        <v>0</v>
      </c>
      <c r="U29" s="265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2"/>
    </row>
    <row r="30" spans="1:168" ht="12.75">
      <c r="A30" s="88" t="s">
        <v>49</v>
      </c>
      <c r="B30" s="71">
        <v>4644</v>
      </c>
      <c r="C30" s="71">
        <v>1542</v>
      </c>
      <c r="D30" s="71">
        <v>616</v>
      </c>
      <c r="E30" s="71">
        <v>484</v>
      </c>
      <c r="F30" s="71">
        <v>924.3766856</v>
      </c>
      <c r="G30" s="71">
        <v>0</v>
      </c>
      <c r="H30" s="71">
        <v>0</v>
      </c>
      <c r="I30" s="71">
        <v>4159.5649435</v>
      </c>
      <c r="K30" s="111" t="s">
        <v>10</v>
      </c>
      <c r="L30" s="112">
        <v>4</v>
      </c>
      <c r="M30" s="112">
        <v>23</v>
      </c>
      <c r="N30" s="112">
        <v>38.288008</v>
      </c>
      <c r="O30" s="112">
        <v>29</v>
      </c>
      <c r="P30" s="112">
        <v>59.33067</v>
      </c>
      <c r="Q30" s="112">
        <v>0</v>
      </c>
      <c r="R30" s="112">
        <v>0</v>
      </c>
      <c r="S30" s="112">
        <v>48.489375</v>
      </c>
      <c r="U30" s="265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2"/>
    </row>
    <row r="31" spans="1:168" ht="12.75">
      <c r="A31" s="88" t="s">
        <v>152</v>
      </c>
      <c r="B31" s="71">
        <v>5</v>
      </c>
      <c r="C31" s="71">
        <v>148</v>
      </c>
      <c r="D31" s="71">
        <v>385</v>
      </c>
      <c r="E31" s="71">
        <v>585</v>
      </c>
      <c r="F31" s="71">
        <v>498.62245909999996</v>
      </c>
      <c r="G31" s="71">
        <v>0</v>
      </c>
      <c r="H31" s="71">
        <v>0</v>
      </c>
      <c r="I31" s="71">
        <v>1640.8435676</v>
      </c>
      <c r="K31" s="111" t="s">
        <v>58</v>
      </c>
      <c r="L31" s="112">
        <v>41</v>
      </c>
      <c r="M31" s="112">
        <v>72</v>
      </c>
      <c r="N31" s="112">
        <v>76.970388</v>
      </c>
      <c r="O31" s="112">
        <v>84</v>
      </c>
      <c r="P31" s="112">
        <v>87.5066478</v>
      </c>
      <c r="Q31" s="112">
        <v>0</v>
      </c>
      <c r="R31" s="112">
        <v>0</v>
      </c>
      <c r="S31" s="112">
        <v>45.4701883</v>
      </c>
      <c r="U31" s="265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</row>
    <row r="32" spans="1:168" ht="12.75">
      <c r="A32" s="88" t="s">
        <v>155</v>
      </c>
      <c r="B32" s="71">
        <v>317</v>
      </c>
      <c r="C32" s="71">
        <v>79</v>
      </c>
      <c r="D32" s="71">
        <v>13</v>
      </c>
      <c r="E32" s="71">
        <v>8</v>
      </c>
      <c r="F32" s="71">
        <v>52.070589013463994</v>
      </c>
      <c r="G32" s="71">
        <v>0</v>
      </c>
      <c r="H32" s="71">
        <v>0</v>
      </c>
      <c r="I32" s="71">
        <v>293.5577415</v>
      </c>
      <c r="K32" s="111" t="s">
        <v>11</v>
      </c>
      <c r="L32" s="112">
        <v>3972</v>
      </c>
      <c r="M32" s="112">
        <v>3024</v>
      </c>
      <c r="N32" s="112">
        <v>6348.948394</v>
      </c>
      <c r="O32" s="112">
        <v>8289</v>
      </c>
      <c r="P32" s="112">
        <v>7639.200181349999</v>
      </c>
      <c r="Q32" s="112">
        <v>0</v>
      </c>
      <c r="R32" s="112">
        <v>0</v>
      </c>
      <c r="S32" s="112">
        <v>7813.884306399999</v>
      </c>
      <c r="U32" s="265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</row>
    <row r="33" spans="1:168" ht="12.75">
      <c r="A33" s="88" t="s">
        <v>167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K33" s="111" t="s">
        <v>12</v>
      </c>
      <c r="L33" s="112">
        <v>388</v>
      </c>
      <c r="M33" s="112">
        <v>628</v>
      </c>
      <c r="N33" s="112">
        <v>893.99021</v>
      </c>
      <c r="O33" s="112">
        <v>1238</v>
      </c>
      <c r="P33" s="112">
        <v>1298.623428580504</v>
      </c>
      <c r="Q33" s="112">
        <v>0</v>
      </c>
      <c r="R33" s="112">
        <v>0</v>
      </c>
      <c r="S33" s="112">
        <v>1586.9152801</v>
      </c>
      <c r="U33" s="265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</row>
    <row r="34" spans="1:168" ht="12.75">
      <c r="A34" s="87" t="s">
        <v>22</v>
      </c>
      <c r="B34" s="81">
        <v>9814</v>
      </c>
      <c r="C34" s="81">
        <v>6101</v>
      </c>
      <c r="D34" s="81">
        <v>3524</v>
      </c>
      <c r="E34" s="81">
        <v>2161</v>
      </c>
      <c r="F34" s="81">
        <v>3046.273198576294</v>
      </c>
      <c r="G34" s="81">
        <v>0</v>
      </c>
      <c r="H34" s="81">
        <v>0</v>
      </c>
      <c r="I34" s="81">
        <v>9483.5524575</v>
      </c>
      <c r="K34" s="111" t="s">
        <v>206</v>
      </c>
      <c r="L34" s="112"/>
      <c r="M34" s="112">
        <v>50</v>
      </c>
      <c r="N34" s="112">
        <v>179.095751</v>
      </c>
      <c r="O34" s="112">
        <v>390</v>
      </c>
      <c r="P34" s="112">
        <v>520.6903632</v>
      </c>
      <c r="Q34" s="112">
        <v>0</v>
      </c>
      <c r="R34" s="112">
        <v>0</v>
      </c>
      <c r="S34" s="112">
        <v>342.5573393</v>
      </c>
      <c r="U34" s="265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</row>
    <row r="35" spans="1:168" ht="12.75">
      <c r="A35" s="89" t="s">
        <v>50</v>
      </c>
      <c r="B35" s="79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K35" s="111" t="s">
        <v>161</v>
      </c>
      <c r="L35" s="112">
        <v>690</v>
      </c>
      <c r="M35" s="112">
        <v>245</v>
      </c>
      <c r="N35" s="112">
        <v>336.124373</v>
      </c>
      <c r="O35" s="112">
        <v>581</v>
      </c>
      <c r="P35" s="112">
        <v>872.921234</v>
      </c>
      <c r="Q35" s="112">
        <v>0</v>
      </c>
      <c r="R35" s="112">
        <v>0</v>
      </c>
      <c r="S35" s="112">
        <v>997.850054</v>
      </c>
      <c r="U35" s="265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2"/>
      <c r="FL35" s="262"/>
    </row>
    <row r="36" spans="1:168" ht="12.75">
      <c r="A36" s="87" t="s">
        <v>149</v>
      </c>
      <c r="B36" s="79">
        <v>0</v>
      </c>
      <c r="C36" s="79">
        <v>0</v>
      </c>
      <c r="D36" s="79">
        <v>0</v>
      </c>
      <c r="E36" s="79">
        <v>5</v>
      </c>
      <c r="F36" s="79">
        <v>16.693952</v>
      </c>
      <c r="G36" s="79">
        <v>0</v>
      </c>
      <c r="H36" s="79">
        <v>0</v>
      </c>
      <c r="I36" s="79">
        <v>0</v>
      </c>
      <c r="K36" s="111" t="s">
        <v>158</v>
      </c>
      <c r="L36" s="112">
        <v>0</v>
      </c>
      <c r="M36" s="112">
        <v>0</v>
      </c>
      <c r="N36" s="112">
        <v>3.204476</v>
      </c>
      <c r="O36" s="112">
        <v>17</v>
      </c>
      <c r="P36" s="112"/>
      <c r="Q36" s="112">
        <v>0</v>
      </c>
      <c r="R36" s="112">
        <v>0</v>
      </c>
      <c r="S36" s="112">
        <v>0</v>
      </c>
      <c r="U36" s="265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</row>
    <row r="37" spans="1:168" ht="12.75">
      <c r="A37" s="181" t="s">
        <v>236</v>
      </c>
      <c r="G37">
        <v>0</v>
      </c>
      <c r="H37">
        <v>0</v>
      </c>
      <c r="I37" s="155">
        <v>755.201526</v>
      </c>
      <c r="K37" s="111" t="s">
        <v>13</v>
      </c>
      <c r="L37" s="112">
        <v>1225</v>
      </c>
      <c r="M37" s="112">
        <v>1251</v>
      </c>
      <c r="N37" s="112">
        <v>951.241831</v>
      </c>
      <c r="O37" s="112">
        <v>1476</v>
      </c>
      <c r="P37" s="112">
        <v>1243.446238</v>
      </c>
      <c r="Q37" s="112">
        <v>0</v>
      </c>
      <c r="R37" s="112">
        <v>0</v>
      </c>
      <c r="S37" s="112">
        <v>1506.4631528</v>
      </c>
      <c r="U37" s="265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</row>
    <row r="38" spans="1:168" ht="12.75">
      <c r="A38" s="181" t="s">
        <v>237</v>
      </c>
      <c r="G38">
        <v>0</v>
      </c>
      <c r="H38">
        <v>0</v>
      </c>
      <c r="I38" s="155">
        <v>91.1629674</v>
      </c>
      <c r="K38" s="111" t="s">
        <v>23</v>
      </c>
      <c r="L38" s="112">
        <v>0</v>
      </c>
      <c r="M38" s="112">
        <v>3</v>
      </c>
      <c r="N38" s="112">
        <v>14.711113</v>
      </c>
      <c r="O38" s="112">
        <v>0</v>
      </c>
      <c r="P38" s="112">
        <v>9.313589</v>
      </c>
      <c r="Q38" s="112">
        <v>0</v>
      </c>
      <c r="R38" s="112">
        <v>0</v>
      </c>
      <c r="S38" s="112">
        <v>11.603074</v>
      </c>
      <c r="U38" s="265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</row>
    <row r="39" spans="1:168" ht="12.75">
      <c r="A39" s="181" t="s">
        <v>238</v>
      </c>
      <c r="G39">
        <v>0</v>
      </c>
      <c r="H39">
        <v>0</v>
      </c>
      <c r="I39" s="155">
        <v>123.2388508</v>
      </c>
      <c r="K39" s="111" t="s">
        <v>24</v>
      </c>
      <c r="L39" s="112">
        <v>10</v>
      </c>
      <c r="M39" s="112">
        <v>6</v>
      </c>
      <c r="N39" s="112">
        <v>6.250812</v>
      </c>
      <c r="O39" s="112">
        <v>34</v>
      </c>
      <c r="P39" s="112">
        <v>10.668775400000001</v>
      </c>
      <c r="Q39" s="112">
        <v>0</v>
      </c>
      <c r="R39" s="112">
        <v>0</v>
      </c>
      <c r="S39" s="112">
        <v>56.3829049</v>
      </c>
      <c r="U39" s="265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</row>
    <row r="40" spans="1:168" ht="12.75">
      <c r="A40" s="234" t="s">
        <v>239</v>
      </c>
      <c r="G40">
        <v>0</v>
      </c>
      <c r="H40">
        <v>0</v>
      </c>
      <c r="I40" s="155">
        <v>118.2857751</v>
      </c>
      <c r="K40" s="111" t="s">
        <v>27</v>
      </c>
      <c r="L40" s="112">
        <v>5</v>
      </c>
      <c r="M40" s="112">
        <v>10</v>
      </c>
      <c r="N40" s="112">
        <v>25.835185</v>
      </c>
      <c r="O40" s="112">
        <v>18</v>
      </c>
      <c r="P40" s="112">
        <v>31.714095</v>
      </c>
      <c r="Q40" s="112">
        <v>0</v>
      </c>
      <c r="R40" s="112">
        <v>0</v>
      </c>
      <c r="S40" s="112">
        <v>42.2889208</v>
      </c>
      <c r="U40" s="265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</row>
    <row r="41" spans="1:168" ht="12.75">
      <c r="A41" s="87" t="s">
        <v>54</v>
      </c>
      <c r="B41" s="79">
        <v>221</v>
      </c>
      <c r="C41" s="79">
        <v>343</v>
      </c>
      <c r="D41" s="79">
        <v>598</v>
      </c>
      <c r="E41" s="79">
        <v>899</v>
      </c>
      <c r="F41" s="79">
        <v>1293.1340981999997</v>
      </c>
      <c r="G41" s="79">
        <v>0</v>
      </c>
      <c r="H41" s="79">
        <v>0</v>
      </c>
      <c r="I41" s="79">
        <v>1087.8891193</v>
      </c>
      <c r="J41" s="144"/>
      <c r="K41" s="111" t="s">
        <v>159</v>
      </c>
      <c r="L41" s="112">
        <v>2077</v>
      </c>
      <c r="M41" s="112">
        <v>1086</v>
      </c>
      <c r="N41" s="112">
        <v>1015.933087</v>
      </c>
      <c r="O41" s="112">
        <v>1289</v>
      </c>
      <c r="P41" s="112">
        <v>823.15543725</v>
      </c>
      <c r="Q41" s="112">
        <v>0</v>
      </c>
      <c r="R41" s="112">
        <v>0</v>
      </c>
      <c r="S41" s="112">
        <v>1711.839677</v>
      </c>
      <c r="U41" s="265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</row>
    <row r="42" spans="1:168" ht="12.75">
      <c r="A42" s="87" t="s">
        <v>164</v>
      </c>
      <c r="B42" s="79">
        <v>0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7.640653</v>
      </c>
      <c r="J42" s="191"/>
      <c r="K42" s="111" t="s">
        <v>60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U42" s="265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</row>
    <row r="43" spans="1:168" s="12" customFormat="1" ht="13.5" customHeight="1">
      <c r="A43" s="87" t="s">
        <v>165</v>
      </c>
      <c r="B43" s="79">
        <v>0</v>
      </c>
      <c r="C43" s="79">
        <v>0</v>
      </c>
      <c r="D43" s="79">
        <v>15</v>
      </c>
      <c r="E43" s="79">
        <v>11</v>
      </c>
      <c r="F43" s="79">
        <v>65.695032</v>
      </c>
      <c r="G43" s="79">
        <v>5.934952</v>
      </c>
      <c r="H43" s="79">
        <v>0</v>
      </c>
      <c r="I43" s="79">
        <v>19.27577762</v>
      </c>
      <c r="J43" s="31"/>
      <c r="K43" s="111" t="s">
        <v>28</v>
      </c>
      <c r="L43" s="112">
        <v>0</v>
      </c>
      <c r="M43" s="112">
        <v>0</v>
      </c>
      <c r="N43" s="112"/>
      <c r="O43" s="112"/>
      <c r="P43" s="112"/>
      <c r="Q43" s="112">
        <v>0</v>
      </c>
      <c r="R43" s="112"/>
      <c r="S43" s="112">
        <v>0</v>
      </c>
      <c r="T43" s="199"/>
      <c r="U43" s="266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</row>
    <row r="44" spans="1:21" s="12" customFormat="1" ht="11.25" customHeight="1">
      <c r="A44" s="87" t="s">
        <v>162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K44" s="111" t="s">
        <v>194</v>
      </c>
      <c r="L44" s="112">
        <v>95</v>
      </c>
      <c r="M44" s="112">
        <v>317</v>
      </c>
      <c r="N44" s="112">
        <v>274</v>
      </c>
      <c r="O44" s="112">
        <v>793</v>
      </c>
      <c r="P44" s="112">
        <v>637.7039765</v>
      </c>
      <c r="Q44" s="112">
        <v>0</v>
      </c>
      <c r="R44" s="112">
        <v>0</v>
      </c>
      <c r="S44" s="112">
        <v>677.7436186</v>
      </c>
      <c r="T44" s="199"/>
      <c r="U44" s="267"/>
    </row>
    <row r="45" spans="1:21" s="12" customFormat="1" ht="11.25" customHeight="1">
      <c r="A45" s="152" t="s">
        <v>175</v>
      </c>
      <c r="B45" s="153"/>
      <c r="C45" s="153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K45" s="111" t="s">
        <v>61</v>
      </c>
      <c r="L45" s="112">
        <v>3</v>
      </c>
      <c r="M45" s="112">
        <v>8</v>
      </c>
      <c r="N45" s="112">
        <v>56</v>
      </c>
      <c r="O45" s="112">
        <v>259</v>
      </c>
      <c r="P45" s="112">
        <v>66.23626</v>
      </c>
      <c r="Q45" s="112">
        <v>0</v>
      </c>
      <c r="R45" s="112">
        <v>0</v>
      </c>
      <c r="S45" s="112">
        <v>304.332314</v>
      </c>
      <c r="T45" s="199"/>
      <c r="U45" s="267"/>
    </row>
    <row r="46" spans="1:21" s="12" customFormat="1" ht="11.25" customHeight="1">
      <c r="A46" s="142" t="s">
        <v>0</v>
      </c>
      <c r="B46" s="143">
        <v>20182</v>
      </c>
      <c r="C46" s="143">
        <v>16481</v>
      </c>
      <c r="D46" s="143">
        <v>20896</v>
      </c>
      <c r="E46" s="143">
        <v>34418</v>
      </c>
      <c r="F46" s="143">
        <v>24929.119646676292</v>
      </c>
      <c r="G46" s="143">
        <v>218.14366925</v>
      </c>
      <c r="H46" s="143">
        <v>0</v>
      </c>
      <c r="I46" s="143">
        <v>38547.53843047999</v>
      </c>
      <c r="J46" s="31"/>
      <c r="K46" s="195" t="s">
        <v>0</v>
      </c>
      <c r="L46" s="75">
        <v>20182</v>
      </c>
      <c r="M46" s="75">
        <v>16481</v>
      </c>
      <c r="N46" s="75">
        <v>20896</v>
      </c>
      <c r="O46" s="75">
        <v>34418</v>
      </c>
      <c r="P46" s="75">
        <v>24929.119646676292</v>
      </c>
      <c r="Q46" s="210">
        <v>218.14366925000002</v>
      </c>
      <c r="R46" s="210">
        <v>0</v>
      </c>
      <c r="S46" s="210">
        <v>38547.538430479995</v>
      </c>
      <c r="T46" s="199"/>
      <c r="U46" s="267"/>
    </row>
    <row r="47" s="12" customFormat="1" ht="11.25" customHeight="1">
      <c r="T47" s="199"/>
    </row>
    <row r="48" spans="16:20" s="12" customFormat="1" ht="11.25" customHeight="1">
      <c r="P48" s="32"/>
      <c r="Q48" s="32"/>
      <c r="R48" s="32"/>
      <c r="T48" s="199"/>
    </row>
    <row r="49" spans="16:20" s="12" customFormat="1" ht="11.25" customHeight="1">
      <c r="P49" s="32"/>
      <c r="Q49" s="178"/>
      <c r="R49" s="178"/>
      <c r="S49" s="31"/>
      <c r="T49" s="199"/>
    </row>
    <row r="50" spans="16:20" s="12" customFormat="1" ht="11.25" customHeight="1">
      <c r="P50" s="32"/>
      <c r="Q50" s="32"/>
      <c r="R50" s="32"/>
      <c r="T50" s="199"/>
    </row>
    <row r="51" spans="16:20" s="12" customFormat="1" ht="11.25" customHeight="1">
      <c r="P51" s="32"/>
      <c r="Q51" s="32"/>
      <c r="R51" s="32"/>
      <c r="T51" s="199"/>
    </row>
    <row r="52" spans="16:20" s="12" customFormat="1" ht="11.25" customHeight="1">
      <c r="P52" s="32"/>
      <c r="Q52" s="32"/>
      <c r="R52" s="32"/>
      <c r="T52" s="199"/>
    </row>
    <row r="53" spans="16:20" s="12" customFormat="1" ht="11.25" customHeight="1">
      <c r="P53" s="32"/>
      <c r="Q53" s="32"/>
      <c r="R53" s="32"/>
      <c r="S53" s="31"/>
      <c r="T53" s="199"/>
    </row>
    <row r="54" spans="16:20" s="12" customFormat="1" ht="11.25" customHeight="1">
      <c r="P54" s="32"/>
      <c r="Q54" s="32"/>
      <c r="R54" s="32"/>
      <c r="T54" s="199"/>
    </row>
    <row r="55" spans="16:20" s="12" customFormat="1" ht="11.25" customHeight="1">
      <c r="P55" s="32"/>
      <c r="Q55" s="32"/>
      <c r="R55" s="32"/>
      <c r="T55" s="199"/>
    </row>
    <row r="56" spans="16:20" s="12" customFormat="1" ht="11.25" customHeight="1">
      <c r="P56" s="32"/>
      <c r="Q56" s="32"/>
      <c r="R56" s="32"/>
      <c r="T56" s="199"/>
    </row>
    <row r="57" spans="16:20" s="12" customFormat="1" ht="11.25" customHeight="1">
      <c r="P57" s="32"/>
      <c r="Q57" s="32"/>
      <c r="R57" s="32"/>
      <c r="T57" s="199"/>
    </row>
    <row r="58" spans="16:20" s="12" customFormat="1" ht="11.25" customHeight="1">
      <c r="P58" s="32"/>
      <c r="Q58" s="32"/>
      <c r="R58" s="32"/>
      <c r="T58" s="199"/>
    </row>
    <row r="59" spans="16:20" s="12" customFormat="1" ht="11.25" customHeight="1">
      <c r="P59" s="32"/>
      <c r="Q59" s="32"/>
      <c r="R59" s="32"/>
      <c r="T59" s="199"/>
    </row>
    <row r="60" spans="16:20" s="12" customFormat="1" ht="11.25" customHeight="1">
      <c r="P60" s="32"/>
      <c r="Q60" s="32"/>
      <c r="R60" s="32"/>
      <c r="T60" s="199"/>
    </row>
    <row r="61" spans="16:20" s="12" customFormat="1" ht="11.25" customHeight="1">
      <c r="P61" s="32"/>
      <c r="Q61" s="32"/>
      <c r="R61" s="32"/>
      <c r="T61" s="199"/>
    </row>
    <row r="62" spans="16:20" s="12" customFormat="1" ht="11.25" customHeight="1">
      <c r="P62" s="32"/>
      <c r="Q62" s="32"/>
      <c r="R62" s="32"/>
      <c r="T62" s="199"/>
    </row>
    <row r="63" spans="16:20" s="12" customFormat="1" ht="11.25" customHeight="1">
      <c r="P63" s="32"/>
      <c r="Q63" s="32"/>
      <c r="R63" s="32"/>
      <c r="T63" s="199"/>
    </row>
    <row r="64" spans="16:20" s="12" customFormat="1" ht="11.25" customHeight="1">
      <c r="P64" s="32"/>
      <c r="Q64" s="32"/>
      <c r="R64" s="32"/>
      <c r="T64" s="199"/>
    </row>
    <row r="65" spans="16:20" s="12" customFormat="1" ht="11.25" customHeight="1">
      <c r="P65" s="32"/>
      <c r="Q65" s="32"/>
      <c r="R65" s="32"/>
      <c r="T65" s="199"/>
    </row>
    <row r="66" spans="11:18" ht="12.75">
      <c r="K66" s="12"/>
      <c r="L66" s="12"/>
      <c r="M66" s="12"/>
      <c r="N66" s="12"/>
      <c r="O66" s="12"/>
      <c r="P66" s="32"/>
      <c r="Q66" s="32"/>
      <c r="R66" s="32"/>
    </row>
    <row r="68" ht="12.75">
      <c r="M68" s="155"/>
    </row>
    <row r="80" spans="11:20" s="12" customFormat="1" ht="11.25" customHeight="1">
      <c r="K80"/>
      <c r="L80"/>
      <c r="M80"/>
      <c r="N80"/>
      <c r="O80"/>
      <c r="P80"/>
      <c r="Q80"/>
      <c r="R80"/>
      <c r="T80" s="199"/>
    </row>
    <row r="81" spans="11:18" ht="12.75">
      <c r="K81" s="12"/>
      <c r="L81" s="12"/>
      <c r="M81" s="12"/>
      <c r="N81" s="12"/>
      <c r="O81" s="12"/>
      <c r="P81" s="32"/>
      <c r="Q81" s="32"/>
      <c r="R81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95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40" customWidth="1"/>
    <col min="10" max="36" width="11.421875" style="242" customWidth="1"/>
    <col min="37" max="16384" width="11.421875" style="7" customWidth="1"/>
  </cols>
  <sheetData>
    <row r="1" spans="1:8" ht="21" customHeight="1">
      <c r="A1" s="278" t="s">
        <v>122</v>
      </c>
      <c r="B1" s="278"/>
      <c r="C1" s="268"/>
      <c r="D1" s="268"/>
      <c r="E1" s="268"/>
      <c r="F1" s="268"/>
      <c r="G1" s="268"/>
      <c r="H1" s="272"/>
    </row>
    <row r="2" ht="12.75" customHeight="1" hidden="1"/>
    <row r="3" spans="1:8" ht="38.25">
      <c r="A3" s="93" t="s">
        <v>134</v>
      </c>
      <c r="B3" s="94">
        <v>2013</v>
      </c>
      <c r="C3" s="94">
        <v>2014</v>
      </c>
      <c r="D3" s="94">
        <v>2015</v>
      </c>
      <c r="E3" s="174">
        <v>2016</v>
      </c>
      <c r="F3" s="174">
        <v>2017</v>
      </c>
      <c r="G3" s="174" t="s">
        <v>241</v>
      </c>
      <c r="H3" s="174" t="s">
        <v>252</v>
      </c>
    </row>
    <row r="4" spans="1:36" s="8" customFormat="1" ht="14.25" customHeight="1">
      <c r="A4" s="95" t="s">
        <v>223</v>
      </c>
      <c r="B4" s="69"/>
      <c r="C4" s="69"/>
      <c r="D4" s="69"/>
      <c r="E4" s="169"/>
      <c r="F4" s="169">
        <v>494.3892307</v>
      </c>
      <c r="G4" s="169">
        <v>653.10071695</v>
      </c>
      <c r="H4" s="169">
        <v>710.524999</v>
      </c>
      <c r="I4" s="241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</row>
    <row r="5" spans="1:36" s="8" customFormat="1" ht="14.25" customHeight="1">
      <c r="A5" s="96" t="s">
        <v>4</v>
      </c>
      <c r="B5" s="70">
        <v>3018</v>
      </c>
      <c r="C5" s="70">
        <v>3011</v>
      </c>
      <c r="D5" s="70">
        <v>3210</v>
      </c>
      <c r="E5" s="141">
        <v>3775</v>
      </c>
      <c r="F5" s="141">
        <v>3963.82142506838</v>
      </c>
      <c r="G5" s="141">
        <v>3855.88021323231</v>
      </c>
      <c r="H5" s="169">
        <v>3835.88358922944</v>
      </c>
      <c r="I5" s="241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</row>
    <row r="6" spans="1:36" s="8" customFormat="1" ht="12.75">
      <c r="A6" s="96" t="s">
        <v>216</v>
      </c>
      <c r="B6" s="70"/>
      <c r="C6" s="70"/>
      <c r="D6" s="70"/>
      <c r="E6" s="141">
        <v>857</v>
      </c>
      <c r="F6" s="141">
        <v>937.5697668</v>
      </c>
      <c r="G6" s="141">
        <v>790.84597717</v>
      </c>
      <c r="H6" s="169">
        <v>793.91476756</v>
      </c>
      <c r="I6" s="241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</row>
    <row r="7" spans="1:36" s="8" customFormat="1" ht="12.75">
      <c r="A7" s="97" t="s">
        <v>29</v>
      </c>
      <c r="B7" s="71">
        <v>178</v>
      </c>
      <c r="C7" s="71">
        <v>212</v>
      </c>
      <c r="D7" s="71">
        <v>104</v>
      </c>
      <c r="E7" s="140"/>
      <c r="F7" s="140"/>
      <c r="G7" s="140"/>
      <c r="H7" s="169"/>
      <c r="I7" s="240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8" ht="12.75">
      <c r="A8" s="98" t="s">
        <v>5</v>
      </c>
      <c r="B8" s="72">
        <v>78350</v>
      </c>
      <c r="C8" s="72">
        <v>92069</v>
      </c>
      <c r="D8" s="72">
        <v>103893</v>
      </c>
      <c r="E8" s="170">
        <v>117176</v>
      </c>
      <c r="F8" s="170">
        <v>130211.51479920544</v>
      </c>
      <c r="G8" s="170">
        <v>97178.08140935081</v>
      </c>
      <c r="H8" s="169">
        <v>93764.29382536854</v>
      </c>
    </row>
    <row r="9" spans="1:8" ht="12.75">
      <c r="A9" s="97" t="s">
        <v>153</v>
      </c>
      <c r="B9" s="71">
        <v>444</v>
      </c>
      <c r="C9" s="71">
        <v>298</v>
      </c>
      <c r="D9" s="71">
        <v>519</v>
      </c>
      <c r="E9" s="7">
        <v>562</v>
      </c>
      <c r="F9" s="193">
        <v>587.756678918</v>
      </c>
      <c r="G9" s="193">
        <v>422.86236771</v>
      </c>
      <c r="H9" s="169">
        <v>404.01489098</v>
      </c>
    </row>
    <row r="10" spans="1:8" ht="12.75">
      <c r="A10" s="99" t="s">
        <v>31</v>
      </c>
      <c r="B10" s="73">
        <v>2229</v>
      </c>
      <c r="C10" s="73">
        <v>2134</v>
      </c>
      <c r="D10" s="73">
        <v>2472</v>
      </c>
      <c r="E10" s="171">
        <v>2705</v>
      </c>
      <c r="F10" s="171">
        <v>4087.429529</v>
      </c>
      <c r="G10" s="171">
        <v>5024.3274139</v>
      </c>
      <c r="H10" s="141">
        <v>5263.8228636</v>
      </c>
    </row>
    <row r="11" spans="1:9" ht="12.75">
      <c r="A11" s="97" t="s">
        <v>219</v>
      </c>
      <c r="B11" s="71">
        <v>5740</v>
      </c>
      <c r="C11" s="71">
        <v>5718</v>
      </c>
      <c r="D11" s="71">
        <v>7503</v>
      </c>
      <c r="E11" s="140">
        <v>7861</v>
      </c>
      <c r="F11" s="140">
        <v>7088.98058659</v>
      </c>
      <c r="G11" s="140">
        <v>6347.01484391</v>
      </c>
      <c r="H11" s="141">
        <v>6613.96479649</v>
      </c>
      <c r="I11" s="241"/>
    </row>
    <row r="12" spans="1:36" s="9" customFormat="1" ht="13.5" customHeight="1">
      <c r="A12" s="95" t="s">
        <v>6</v>
      </c>
      <c r="B12" s="69">
        <v>348894</v>
      </c>
      <c r="C12" s="69">
        <v>396211</v>
      </c>
      <c r="D12" s="69">
        <v>441493</v>
      </c>
      <c r="E12" s="169">
        <v>439860</v>
      </c>
      <c r="F12" s="140">
        <v>478360.4288258325</v>
      </c>
      <c r="G12" s="140">
        <v>442909.3485101028</v>
      </c>
      <c r="H12" s="141">
        <v>452047.15913452214</v>
      </c>
      <c r="I12" s="240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</row>
    <row r="13" spans="1:8" ht="12.75">
      <c r="A13" s="97" t="s">
        <v>150</v>
      </c>
      <c r="B13" s="71">
        <v>42</v>
      </c>
      <c r="C13" s="71">
        <v>0</v>
      </c>
      <c r="D13" s="71"/>
      <c r="E13" s="140"/>
      <c r="F13" s="193"/>
      <c r="G13" s="193"/>
      <c r="H13" s="141"/>
    </row>
    <row r="14" spans="1:8" ht="12.75">
      <c r="A14" s="97" t="s">
        <v>222</v>
      </c>
      <c r="B14" s="71"/>
      <c r="C14" s="71"/>
      <c r="D14" s="71"/>
      <c r="E14" s="140"/>
      <c r="F14" s="193">
        <v>155.042338</v>
      </c>
      <c r="G14" s="193">
        <v>211.181961</v>
      </c>
      <c r="H14" s="141">
        <v>217.308266</v>
      </c>
    </row>
    <row r="15" spans="1:8" ht="12.75">
      <c r="A15" s="96" t="s">
        <v>157</v>
      </c>
      <c r="B15" s="70">
        <v>15429</v>
      </c>
      <c r="C15" s="70">
        <v>20946</v>
      </c>
      <c r="D15" s="70">
        <v>20445</v>
      </c>
      <c r="E15" s="141">
        <v>21033</v>
      </c>
      <c r="F15" s="141">
        <v>28978.830572000003</v>
      </c>
      <c r="G15" s="141">
        <v>30991.072381</v>
      </c>
      <c r="H15" s="141">
        <v>31502.679918</v>
      </c>
    </row>
    <row r="16" spans="1:8" ht="12.75">
      <c r="A16" s="96" t="s">
        <v>25</v>
      </c>
      <c r="B16" s="70">
        <v>226</v>
      </c>
      <c r="C16" s="70">
        <v>456</v>
      </c>
      <c r="D16" s="70">
        <v>1686</v>
      </c>
      <c r="E16" s="141">
        <v>1728</v>
      </c>
      <c r="F16" s="141">
        <v>2260.163956</v>
      </c>
      <c r="G16" s="141">
        <v>1636.202833</v>
      </c>
      <c r="H16" s="141">
        <v>1600.758065</v>
      </c>
    </row>
    <row r="17" spans="1:8" ht="12.75">
      <c r="A17" s="96" t="s">
        <v>242</v>
      </c>
      <c r="B17" s="70"/>
      <c r="C17" s="70"/>
      <c r="D17" s="70"/>
      <c r="E17" s="141"/>
      <c r="F17" s="141"/>
      <c r="G17" s="141">
        <v>49.687174</v>
      </c>
      <c r="H17" s="141">
        <v>60.692788</v>
      </c>
    </row>
    <row r="18" spans="1:8" ht="12.75">
      <c r="A18" s="96" t="s">
        <v>189</v>
      </c>
      <c r="B18" s="70"/>
      <c r="C18" s="70"/>
      <c r="D18" s="70">
        <v>185</v>
      </c>
      <c r="E18" s="141">
        <v>214</v>
      </c>
      <c r="F18" s="141">
        <v>285.316786</v>
      </c>
      <c r="G18" s="141">
        <v>269.17019</v>
      </c>
      <c r="H18" s="141">
        <v>276.000037</v>
      </c>
    </row>
    <row r="19" spans="1:8" ht="12.75">
      <c r="A19" s="96" t="s">
        <v>7</v>
      </c>
      <c r="B19" s="70">
        <v>7354</v>
      </c>
      <c r="C19" s="70">
        <v>8600</v>
      </c>
      <c r="D19" s="70">
        <v>10184</v>
      </c>
      <c r="E19" s="141">
        <v>10876</v>
      </c>
      <c r="F19" s="141">
        <v>13538.134747</v>
      </c>
      <c r="G19" s="141">
        <v>13528.798006</v>
      </c>
      <c r="H19" s="141">
        <v>13709.302532</v>
      </c>
    </row>
    <row r="20" spans="1:8" ht="12.75">
      <c r="A20" s="96" t="s">
        <v>55</v>
      </c>
      <c r="B20" s="70">
        <v>3026</v>
      </c>
      <c r="C20" s="70">
        <v>2947</v>
      </c>
      <c r="D20" s="70">
        <v>2559</v>
      </c>
      <c r="E20" s="141">
        <v>2334</v>
      </c>
      <c r="F20" s="141">
        <v>2580.3748124700764</v>
      </c>
      <c r="G20" s="141">
        <v>2970.3349147187273</v>
      </c>
      <c r="H20" s="141">
        <v>3019.2371495947737</v>
      </c>
    </row>
    <row r="21" spans="1:8" ht="12.75">
      <c r="A21" s="96" t="s">
        <v>203</v>
      </c>
      <c r="B21" s="70"/>
      <c r="C21" s="70"/>
      <c r="D21" s="70">
        <v>319</v>
      </c>
      <c r="E21" s="141">
        <v>511</v>
      </c>
      <c r="F21" s="141">
        <v>1113.64153</v>
      </c>
      <c r="G21" s="141">
        <v>1432.675636</v>
      </c>
      <c r="H21" s="141">
        <v>1567.84359</v>
      </c>
    </row>
    <row r="22" spans="1:8" ht="12.75">
      <c r="A22" s="96" t="s">
        <v>8</v>
      </c>
      <c r="B22" s="70">
        <v>5831</v>
      </c>
      <c r="C22" s="70">
        <v>4312</v>
      </c>
      <c r="D22" s="70">
        <v>3501</v>
      </c>
      <c r="E22" s="141">
        <v>4472</v>
      </c>
      <c r="F22" s="141">
        <v>3604.792201</v>
      </c>
      <c r="G22" s="141">
        <v>3985.672672</v>
      </c>
      <c r="H22" s="141">
        <v>3831.727335</v>
      </c>
    </row>
    <row r="23" spans="1:8" ht="12.75">
      <c r="A23" s="97" t="s">
        <v>56</v>
      </c>
      <c r="B23" s="70">
        <v>715</v>
      </c>
      <c r="C23" s="70">
        <v>3352</v>
      </c>
      <c r="D23" s="70">
        <v>6733</v>
      </c>
      <c r="E23" s="141">
        <v>9857</v>
      </c>
      <c r="F23" s="141">
        <v>10982.17514898</v>
      </c>
      <c r="G23" s="141">
        <v>11541.2048709</v>
      </c>
      <c r="H23" s="141">
        <v>12548.787859941</v>
      </c>
    </row>
    <row r="24" spans="1:8" ht="12.75">
      <c r="A24" s="97" t="s">
        <v>231</v>
      </c>
      <c r="B24" s="70"/>
      <c r="C24" s="70"/>
      <c r="D24" s="70"/>
      <c r="E24" s="141"/>
      <c r="F24" s="141">
        <v>51.484669</v>
      </c>
      <c r="G24" s="141">
        <v>40.71903</v>
      </c>
      <c r="H24" s="141">
        <v>31.048316</v>
      </c>
    </row>
    <row r="25" spans="1:8" ht="12.75">
      <c r="A25" s="96" t="s">
        <v>9</v>
      </c>
      <c r="B25" s="70">
        <v>60042</v>
      </c>
      <c r="C25" s="70">
        <v>60582</v>
      </c>
      <c r="D25" s="70">
        <v>66985</v>
      </c>
      <c r="E25" s="141">
        <v>69797</v>
      </c>
      <c r="F25" s="141">
        <v>90530.87477680032</v>
      </c>
      <c r="G25" s="141">
        <v>83165.90833542144</v>
      </c>
      <c r="H25" s="141">
        <v>83535.02199624763</v>
      </c>
    </row>
    <row r="26" spans="1:8" ht="12.75">
      <c r="A26" s="96" t="s">
        <v>209</v>
      </c>
      <c r="B26" s="70"/>
      <c r="C26" s="70"/>
      <c r="D26" s="70"/>
      <c r="E26" s="141">
        <v>2857</v>
      </c>
      <c r="F26" s="141">
        <v>3595.55172132</v>
      </c>
      <c r="G26" s="141">
        <v>3677.823256</v>
      </c>
      <c r="H26" s="141">
        <v>3630.6398396</v>
      </c>
    </row>
    <row r="27" spans="1:8" ht="12.75">
      <c r="A27" s="96" t="s">
        <v>210</v>
      </c>
      <c r="B27" s="71">
        <v>18245</v>
      </c>
      <c r="C27" s="71">
        <v>20800</v>
      </c>
      <c r="D27" s="71">
        <v>22970</v>
      </c>
      <c r="E27" s="140">
        <v>31273</v>
      </c>
      <c r="F27" s="140">
        <v>30773.0515825</v>
      </c>
      <c r="G27" s="140">
        <v>26658.039065834</v>
      </c>
      <c r="H27" s="141">
        <v>26900.53348617</v>
      </c>
    </row>
    <row r="28" spans="1:8" ht="12.75">
      <c r="A28" s="95" t="s">
        <v>57</v>
      </c>
      <c r="B28" s="69">
        <v>3621</v>
      </c>
      <c r="C28" s="69">
        <v>4096</v>
      </c>
      <c r="D28" s="69">
        <v>4590</v>
      </c>
      <c r="E28" s="169">
        <v>4770</v>
      </c>
      <c r="F28" s="169">
        <v>5764.705447</v>
      </c>
      <c r="G28" s="169">
        <v>5715.052556</v>
      </c>
      <c r="H28" s="141">
        <v>5741.039193</v>
      </c>
    </row>
    <row r="29" spans="1:9" ht="12.75">
      <c r="A29" s="96" t="s">
        <v>26</v>
      </c>
      <c r="B29" s="70">
        <v>8415</v>
      </c>
      <c r="C29" s="70">
        <v>10365</v>
      </c>
      <c r="D29" s="70">
        <v>14718</v>
      </c>
      <c r="E29" s="141">
        <v>19011</v>
      </c>
      <c r="F29" s="141">
        <v>22373.895826</v>
      </c>
      <c r="G29" s="141">
        <v>22310</v>
      </c>
      <c r="H29" s="141">
        <v>22588.027325</v>
      </c>
      <c r="I29" s="243"/>
    </row>
    <row r="30" spans="1:8" ht="12.75">
      <c r="A30" s="96" t="s">
        <v>193</v>
      </c>
      <c r="B30" s="70">
        <v>130</v>
      </c>
      <c r="C30" s="70">
        <v>101</v>
      </c>
      <c r="D30" s="70">
        <v>91</v>
      </c>
      <c r="E30" s="141">
        <v>82</v>
      </c>
      <c r="F30" s="141"/>
      <c r="G30" s="141"/>
      <c r="H30" s="141"/>
    </row>
    <row r="31" spans="1:8" ht="12.75">
      <c r="A31" s="95" t="s">
        <v>10</v>
      </c>
      <c r="B31" s="69">
        <v>267</v>
      </c>
      <c r="C31" s="69">
        <v>309</v>
      </c>
      <c r="D31" s="69">
        <v>300</v>
      </c>
      <c r="E31" s="169">
        <v>453</v>
      </c>
      <c r="F31" s="169">
        <v>518.5755</v>
      </c>
      <c r="G31" s="169">
        <v>591.78281</v>
      </c>
      <c r="H31" s="141">
        <v>568.594111</v>
      </c>
    </row>
    <row r="32" spans="1:8" ht="12.75">
      <c r="A32" s="95" t="s">
        <v>227</v>
      </c>
      <c r="B32" s="69">
        <v>1266</v>
      </c>
      <c r="C32" s="69">
        <v>1443</v>
      </c>
      <c r="D32" s="69">
        <v>1525</v>
      </c>
      <c r="E32" s="169">
        <v>1512</v>
      </c>
      <c r="F32" s="169">
        <v>247.77060528468</v>
      </c>
      <c r="G32" s="169">
        <v>167.9986192617</v>
      </c>
      <c r="H32" s="141">
        <v>183.67358960094</v>
      </c>
    </row>
    <row r="33" spans="1:9" ht="12.75">
      <c r="A33" s="97" t="s">
        <v>11</v>
      </c>
      <c r="B33" s="71">
        <v>134030</v>
      </c>
      <c r="C33" s="71">
        <v>158092</v>
      </c>
      <c r="D33" s="71">
        <v>166384</v>
      </c>
      <c r="E33" s="140">
        <v>179616</v>
      </c>
      <c r="F33" s="140">
        <v>188288.277639</v>
      </c>
      <c r="G33" s="140">
        <v>182937.330505</v>
      </c>
      <c r="H33" s="141">
        <v>184640.812478</v>
      </c>
      <c r="I33" s="241"/>
    </row>
    <row r="34" spans="1:36" s="9" customFormat="1" ht="12.75">
      <c r="A34" s="97" t="s">
        <v>12</v>
      </c>
      <c r="B34" s="71">
        <v>548794</v>
      </c>
      <c r="C34" s="71">
        <v>484209</v>
      </c>
      <c r="D34" s="70">
        <v>518553</v>
      </c>
      <c r="E34" s="141">
        <v>572975</v>
      </c>
      <c r="F34" s="141">
        <v>613289.4806828392</v>
      </c>
      <c r="G34" s="141">
        <v>610198.8563741364</v>
      </c>
      <c r="H34" s="141">
        <v>615827.3749451983</v>
      </c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</row>
    <row r="35" spans="1:36" s="9" customFormat="1" ht="13.5" customHeight="1">
      <c r="A35" s="97" t="s">
        <v>181</v>
      </c>
      <c r="B35" s="71"/>
      <c r="C35" s="71">
        <v>305114</v>
      </c>
      <c r="D35" s="70">
        <v>319804</v>
      </c>
      <c r="E35" s="141">
        <v>329371</v>
      </c>
      <c r="F35" s="141">
        <v>329928.8732109</v>
      </c>
      <c r="G35" s="141">
        <v>302633.4592852</v>
      </c>
      <c r="H35" s="141">
        <v>298941.87050642</v>
      </c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</row>
    <row r="36" spans="1:36" s="9" customFormat="1" ht="16.5" customHeight="1">
      <c r="A36" s="96" t="s">
        <v>168</v>
      </c>
      <c r="B36" s="70">
        <v>37042</v>
      </c>
      <c r="C36" s="71">
        <v>28803</v>
      </c>
      <c r="D36" s="70">
        <v>29892</v>
      </c>
      <c r="E36" s="141">
        <v>27037</v>
      </c>
      <c r="F36" s="141">
        <v>27096.78706458956</v>
      </c>
      <c r="G36" s="141">
        <v>26935.603300538594</v>
      </c>
      <c r="H36" s="141">
        <v>26836.283485238913</v>
      </c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</row>
    <row r="37" spans="1:36" s="9" customFormat="1" ht="12.75">
      <c r="A37" s="96" t="s">
        <v>174</v>
      </c>
      <c r="B37" s="70">
        <v>7539</v>
      </c>
      <c r="C37" s="70">
        <v>5736</v>
      </c>
      <c r="D37" s="70">
        <v>4246</v>
      </c>
      <c r="E37" s="141">
        <v>2014</v>
      </c>
      <c r="F37" s="141">
        <v>1761</v>
      </c>
      <c r="G37" s="141">
        <v>1286</v>
      </c>
      <c r="H37" s="141">
        <v>1287.11053</v>
      </c>
      <c r="I37" s="240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</row>
    <row r="38" spans="1:9" ht="12.75">
      <c r="A38" s="95" t="s">
        <v>13</v>
      </c>
      <c r="B38" s="69">
        <v>46103</v>
      </c>
      <c r="C38" s="69">
        <v>40068</v>
      </c>
      <c r="D38" s="71">
        <v>39306</v>
      </c>
      <c r="E38" s="140">
        <v>41480</v>
      </c>
      <c r="F38" s="140">
        <v>50859.56671178</v>
      </c>
      <c r="G38" s="140">
        <v>49806.3863428</v>
      </c>
      <c r="H38" s="141">
        <v>50160.12893033</v>
      </c>
      <c r="I38" s="241"/>
    </row>
    <row r="39" spans="1:36" s="9" customFormat="1" ht="12.75">
      <c r="A39" s="97" t="s">
        <v>23</v>
      </c>
      <c r="B39" s="71">
        <v>282</v>
      </c>
      <c r="C39" s="71">
        <v>327</v>
      </c>
      <c r="D39" s="71">
        <v>405</v>
      </c>
      <c r="E39" s="140">
        <v>383</v>
      </c>
      <c r="F39" s="140">
        <v>464.720402</v>
      </c>
      <c r="G39" s="140">
        <v>481.652526</v>
      </c>
      <c r="H39" s="141">
        <v>488.696331</v>
      </c>
      <c r="I39" s="241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</row>
    <row r="40" spans="1:36" s="9" customFormat="1" ht="12.75">
      <c r="A40" s="95" t="s">
        <v>24</v>
      </c>
      <c r="B40" s="69">
        <v>570</v>
      </c>
      <c r="C40" s="69">
        <v>661</v>
      </c>
      <c r="D40" s="69">
        <v>1161</v>
      </c>
      <c r="E40" s="169">
        <v>1218</v>
      </c>
      <c r="F40" s="169">
        <v>1262.98903845828</v>
      </c>
      <c r="G40" s="169">
        <v>1114.59021264678</v>
      </c>
      <c r="H40" s="141">
        <v>1127.51770753335</v>
      </c>
      <c r="I40" s="241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</row>
    <row r="41" spans="1:36" s="9" customFormat="1" ht="12.75">
      <c r="A41" s="98" t="s">
        <v>27</v>
      </c>
      <c r="B41" s="72">
        <v>326</v>
      </c>
      <c r="C41" s="72">
        <v>419</v>
      </c>
      <c r="D41" s="72">
        <v>388</v>
      </c>
      <c r="E41" s="170">
        <v>516</v>
      </c>
      <c r="F41" s="170">
        <v>650.63058032</v>
      </c>
      <c r="G41" s="170">
        <v>654.17343775</v>
      </c>
      <c r="H41" s="141">
        <v>649.2706459</v>
      </c>
      <c r="I41" s="240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</row>
    <row r="42" spans="1:9" ht="12.75">
      <c r="A42" s="100" t="s">
        <v>14</v>
      </c>
      <c r="B42" s="101">
        <v>45519</v>
      </c>
      <c r="C42" s="101">
        <v>46493</v>
      </c>
      <c r="D42" s="101">
        <v>45020</v>
      </c>
      <c r="E42" s="172">
        <v>49286</v>
      </c>
      <c r="F42" s="172">
        <v>55119.655688210885</v>
      </c>
      <c r="G42" s="172">
        <v>50485.430308012146</v>
      </c>
      <c r="H42" s="141">
        <v>50351.52170371015</v>
      </c>
      <c r="I42" s="241"/>
    </row>
    <row r="43" spans="1:36" s="9" customFormat="1" ht="12.75">
      <c r="A43" s="96" t="s">
        <v>60</v>
      </c>
      <c r="B43" s="70">
        <v>2746</v>
      </c>
      <c r="C43" s="70">
        <v>2738</v>
      </c>
      <c r="D43" s="70">
        <v>2447</v>
      </c>
      <c r="E43" s="141">
        <v>2854</v>
      </c>
      <c r="F43" s="141">
        <v>3367.970519</v>
      </c>
      <c r="G43" s="141">
        <v>1574.591094</v>
      </c>
      <c r="H43" s="141">
        <v>1537.004819</v>
      </c>
      <c r="I43" s="241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</row>
    <row r="44" spans="1:36" s="9" customFormat="1" ht="12.75">
      <c r="A44" s="96" t="s">
        <v>28</v>
      </c>
      <c r="B44" s="70">
        <v>104</v>
      </c>
      <c r="C44" s="70">
        <v>0</v>
      </c>
      <c r="D44" s="70"/>
      <c r="E44" s="141"/>
      <c r="F44" s="141"/>
      <c r="G44" s="141"/>
      <c r="H44" s="141"/>
      <c r="I44" s="240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</row>
    <row r="45" spans="1:9" ht="12.75">
      <c r="A45" s="96" t="s">
        <v>194</v>
      </c>
      <c r="B45" s="70">
        <v>5333</v>
      </c>
      <c r="C45" s="70">
        <v>6052</v>
      </c>
      <c r="D45" s="70">
        <v>7912</v>
      </c>
      <c r="E45" s="141">
        <v>7989</v>
      </c>
      <c r="F45" s="141">
        <v>6600.66882443675</v>
      </c>
      <c r="G45" s="141">
        <v>5833.17050023593</v>
      </c>
      <c r="H45" s="169">
        <v>5965.95051197905</v>
      </c>
      <c r="I45" s="241"/>
    </row>
    <row r="46" spans="1:36" s="9" customFormat="1" ht="12.75">
      <c r="A46" s="100" t="s">
        <v>61</v>
      </c>
      <c r="B46" s="101">
        <v>1757</v>
      </c>
      <c r="C46" s="70">
        <v>3376</v>
      </c>
      <c r="D46" s="101">
        <v>5649</v>
      </c>
      <c r="E46" s="141">
        <v>7782</v>
      </c>
      <c r="F46" s="141">
        <v>10640.268707078338</v>
      </c>
      <c r="G46" s="141">
        <v>10607.929604</v>
      </c>
      <c r="H46" s="169">
        <v>10750.484091</v>
      </c>
      <c r="I46" s="240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</row>
    <row r="47" spans="1:8" ht="12.75">
      <c r="A47" s="102" t="s">
        <v>15</v>
      </c>
      <c r="B47" s="103">
        <v>1386069</v>
      </c>
      <c r="C47" s="103">
        <v>1714312</v>
      </c>
      <c r="D47" s="103">
        <v>1852907</v>
      </c>
      <c r="E47" s="173">
        <v>1974085</v>
      </c>
      <c r="F47" s="230" t="s">
        <v>232</v>
      </c>
      <c r="G47" s="173">
        <v>2009387.9592537817</v>
      </c>
      <c r="H47" s="173">
        <v>2022223.4104192138</v>
      </c>
    </row>
    <row r="48" spans="1:8" ht="12.75">
      <c r="A48" s="46" t="s">
        <v>30</v>
      </c>
      <c r="B48" s="47">
        <v>1392359</v>
      </c>
      <c r="C48" s="47">
        <v>1720046</v>
      </c>
      <c r="D48" s="47">
        <v>1857153</v>
      </c>
      <c r="E48" s="47">
        <v>1976099</v>
      </c>
      <c r="F48" s="47">
        <v>2132417</v>
      </c>
      <c r="G48" s="47">
        <v>2010673.9592537817</v>
      </c>
      <c r="H48" s="47">
        <f>H47+H37</f>
        <v>2023510.5209492138</v>
      </c>
    </row>
    <row r="49" spans="1:7" ht="13.5" thickBot="1">
      <c r="A49" s="212" t="s">
        <v>204</v>
      </c>
      <c r="B49" s="212"/>
      <c r="C49" s="189"/>
      <c r="D49" s="248"/>
      <c r="E49" s="248"/>
      <c r="F49" s="248"/>
      <c r="G49" s="248"/>
    </row>
    <row r="50" spans="1:8" ht="12.75">
      <c r="A50" s="213" t="s">
        <v>226</v>
      </c>
      <c r="B50" s="213"/>
      <c r="C50" s="214"/>
      <c r="D50" s="214"/>
      <c r="E50" s="214"/>
      <c r="F50" s="214"/>
      <c r="G50" s="247"/>
      <c r="H50" s="201"/>
    </row>
    <row r="51" spans="3:36" s="240" customFormat="1" ht="12.75">
      <c r="C51" s="243"/>
      <c r="E51" s="244"/>
      <c r="F51" s="244"/>
      <c r="G51" s="244"/>
      <c r="H51" s="245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</row>
    <row r="52" spans="7:36" s="201" customFormat="1" ht="12.75">
      <c r="G52" s="246"/>
      <c r="I52" s="240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</row>
    <row r="53" spans="9:36" s="201" customFormat="1" ht="12.75">
      <c r="I53" s="240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</row>
    <row r="54" spans="9:36" s="201" customFormat="1" ht="12.75">
      <c r="I54" s="240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</row>
    <row r="55" spans="9:36" s="201" customFormat="1" ht="12.75">
      <c r="I55" s="240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</row>
    <row r="56" spans="9:36" s="201" customFormat="1" ht="12.75">
      <c r="I56" s="240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</row>
    <row r="57" spans="9:36" s="201" customFormat="1" ht="12.75">
      <c r="I57" s="240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</row>
    <row r="58" spans="9:36" s="201" customFormat="1" ht="12.75">
      <c r="I58" s="240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</row>
    <row r="59" spans="9:36" s="201" customFormat="1" ht="12.75">
      <c r="I59" s="240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</row>
    <row r="60" spans="9:36" s="201" customFormat="1" ht="12.75">
      <c r="I60" s="240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</row>
    <row r="61" spans="9:36" s="201" customFormat="1" ht="12.75">
      <c r="I61" s="240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</row>
    <row r="62" spans="9:36" s="201" customFormat="1" ht="12.75">
      <c r="I62" s="240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</row>
    <row r="63" spans="9:36" s="201" customFormat="1" ht="12.75">
      <c r="I63" s="240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</row>
    <row r="64" spans="9:36" s="201" customFormat="1" ht="12.75">
      <c r="I64" s="240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</row>
    <row r="65" spans="9:36" s="201" customFormat="1" ht="12.75">
      <c r="I65" s="240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</row>
    <row r="66" spans="9:36" s="201" customFormat="1" ht="12.75">
      <c r="I66" s="240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</row>
    <row r="67" spans="9:36" s="201" customFormat="1" ht="12.75">
      <c r="I67" s="240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</row>
    <row r="68" spans="9:36" s="201" customFormat="1" ht="12.75">
      <c r="I68" s="240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</row>
    <row r="69" spans="9:36" s="201" customFormat="1" ht="12.75">
      <c r="I69" s="240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</row>
    <row r="70" spans="9:36" s="201" customFormat="1" ht="12.75">
      <c r="I70" s="240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</row>
    <row r="71" spans="9:36" s="201" customFormat="1" ht="12.75">
      <c r="I71" s="240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</row>
    <row r="72" spans="9:36" s="201" customFormat="1" ht="12.75">
      <c r="I72" s="240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</row>
    <row r="73" spans="9:36" s="201" customFormat="1" ht="12.75">
      <c r="I73" s="240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</row>
    <row r="74" spans="9:36" s="201" customFormat="1" ht="12.75">
      <c r="I74" s="240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</row>
    <row r="75" spans="9:36" s="201" customFormat="1" ht="12.75">
      <c r="I75" s="240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</row>
    <row r="76" spans="9:36" s="201" customFormat="1" ht="12.75">
      <c r="I76" s="240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</row>
    <row r="77" spans="9:36" s="201" customFormat="1" ht="12.75">
      <c r="I77" s="240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</row>
    <row r="78" spans="9:36" s="201" customFormat="1" ht="12.75">
      <c r="I78" s="240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</row>
    <row r="79" spans="9:36" s="201" customFormat="1" ht="12.75">
      <c r="I79" s="240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</row>
    <row r="80" spans="9:36" s="201" customFormat="1" ht="12.75">
      <c r="I80" s="240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</row>
    <row r="81" spans="9:36" s="201" customFormat="1" ht="12.75">
      <c r="I81" s="240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</row>
    <row r="82" spans="9:36" s="201" customFormat="1" ht="12.75">
      <c r="I82" s="240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</row>
    <row r="83" spans="9:36" s="201" customFormat="1" ht="12.75">
      <c r="I83" s="240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</row>
    <row r="84" spans="9:36" s="201" customFormat="1" ht="12.75">
      <c r="I84" s="240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</row>
    <row r="85" spans="9:36" s="201" customFormat="1" ht="12.75">
      <c r="I85" s="240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</row>
    <row r="86" spans="9:36" s="201" customFormat="1" ht="12.75">
      <c r="I86" s="240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</row>
    <row r="87" spans="9:36" s="201" customFormat="1" ht="12.75">
      <c r="I87" s="240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</row>
    <row r="88" spans="9:36" s="201" customFormat="1" ht="12.75">
      <c r="I88" s="240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</row>
    <row r="89" spans="9:36" s="201" customFormat="1" ht="12.75">
      <c r="I89" s="240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</row>
    <row r="90" spans="9:36" s="201" customFormat="1" ht="12.75">
      <c r="I90" s="240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</row>
    <row r="91" spans="9:36" s="201" customFormat="1" ht="12.75">
      <c r="I91" s="240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</row>
    <row r="92" spans="9:36" s="201" customFormat="1" ht="12.75">
      <c r="I92" s="240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</row>
    <row r="93" spans="9:36" s="201" customFormat="1" ht="12.75">
      <c r="I93" s="240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</row>
    <row r="94" spans="9:36" s="201" customFormat="1" ht="12.75">
      <c r="I94" s="240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</row>
    <row r="95" spans="9:36" s="201" customFormat="1" ht="12.75">
      <c r="I95" s="240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281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8" t="s">
        <v>123</v>
      </c>
      <c r="B1" s="268"/>
      <c r="C1" s="268"/>
      <c r="D1" s="268"/>
      <c r="E1" s="268"/>
      <c r="F1" s="268"/>
      <c r="G1" s="268"/>
      <c r="H1" s="273"/>
    </row>
    <row r="2" spans="1:8" ht="39" customHeight="1">
      <c r="A2" s="66" t="s">
        <v>133</v>
      </c>
      <c r="B2" s="67">
        <v>2013</v>
      </c>
      <c r="C2" s="67">
        <v>2014</v>
      </c>
      <c r="D2" s="157">
        <v>2015</v>
      </c>
      <c r="E2" s="175">
        <v>2016</v>
      </c>
      <c r="F2" s="175">
        <v>2017</v>
      </c>
      <c r="G2" s="175" t="s">
        <v>241</v>
      </c>
      <c r="H2" s="176" t="s">
        <v>252</v>
      </c>
    </row>
    <row r="3" spans="1:8" ht="12.75">
      <c r="A3" s="68" t="s">
        <v>223</v>
      </c>
      <c r="B3" s="69"/>
      <c r="C3" s="69"/>
      <c r="D3" s="69"/>
      <c r="E3" s="69"/>
      <c r="F3" s="69">
        <v>494.3892307</v>
      </c>
      <c r="G3" s="69">
        <v>653.10071695</v>
      </c>
      <c r="H3" s="69">
        <v>710.524999</v>
      </c>
    </row>
    <row r="4" spans="1:8" ht="12.75">
      <c r="A4" s="68" t="s">
        <v>75</v>
      </c>
      <c r="B4" s="70">
        <v>3018</v>
      </c>
      <c r="C4" s="70">
        <v>3011</v>
      </c>
      <c r="D4" s="70">
        <v>3210</v>
      </c>
      <c r="E4" s="70">
        <v>3775</v>
      </c>
      <c r="F4" s="70">
        <v>3963.82142506838</v>
      </c>
      <c r="G4" s="70">
        <v>3855.88021323231</v>
      </c>
      <c r="H4" s="70">
        <v>3835.88358922944</v>
      </c>
    </row>
    <row r="5" spans="1:7" ht="12.75">
      <c r="A5" s="68" t="s">
        <v>76</v>
      </c>
      <c r="B5" s="71">
        <v>178</v>
      </c>
      <c r="C5" s="71">
        <v>212</v>
      </c>
      <c r="D5" s="71">
        <v>104</v>
      </c>
      <c r="E5" s="71"/>
      <c r="F5" s="71"/>
      <c r="G5" s="12"/>
    </row>
    <row r="6" spans="1:8" ht="12.75">
      <c r="A6" s="68" t="s">
        <v>217</v>
      </c>
      <c r="B6" s="71"/>
      <c r="C6" s="71"/>
      <c r="D6" s="71"/>
      <c r="E6" s="71"/>
      <c r="F6" s="71">
        <v>937.5697668</v>
      </c>
      <c r="G6" s="71">
        <v>790.84597717</v>
      </c>
      <c r="H6" s="71">
        <v>793.91476756</v>
      </c>
    </row>
    <row r="7" spans="1:8" ht="12.75">
      <c r="A7" s="68" t="s">
        <v>77</v>
      </c>
      <c r="B7" s="72">
        <v>52312</v>
      </c>
      <c r="C7" s="72">
        <v>56612</v>
      </c>
      <c r="D7" s="72">
        <v>66393</v>
      </c>
      <c r="E7" s="72">
        <v>72473</v>
      </c>
      <c r="F7" s="72">
        <v>74846.74450443857</v>
      </c>
      <c r="G7" s="72">
        <v>72325.66496946127</v>
      </c>
      <c r="H7" s="72">
        <v>72331.59497794778</v>
      </c>
    </row>
    <row r="8" spans="1:8" ht="12.75">
      <c r="A8" s="71" t="s">
        <v>154</v>
      </c>
      <c r="B8" s="71">
        <v>444</v>
      </c>
      <c r="C8" s="71">
        <v>298</v>
      </c>
      <c r="D8" s="71">
        <v>519</v>
      </c>
      <c r="E8" s="71">
        <v>562</v>
      </c>
      <c r="F8" s="71">
        <v>587.756678918</v>
      </c>
      <c r="G8" s="71">
        <v>422.86236771</v>
      </c>
      <c r="H8" s="71">
        <v>404.01489098</v>
      </c>
    </row>
    <row r="9" spans="1:8" ht="12.75">
      <c r="A9" s="68" t="s">
        <v>78</v>
      </c>
      <c r="B9" s="73">
        <v>2229</v>
      </c>
      <c r="C9" s="73">
        <v>2134</v>
      </c>
      <c r="D9" s="73">
        <v>2472</v>
      </c>
      <c r="E9" s="73">
        <v>2705</v>
      </c>
      <c r="F9" s="73">
        <v>4087.429529</v>
      </c>
      <c r="G9" s="73">
        <v>5024.3274139</v>
      </c>
      <c r="H9" s="73">
        <v>5263.8228636</v>
      </c>
    </row>
    <row r="10" spans="1:8" ht="12.75">
      <c r="A10" s="68" t="s">
        <v>220</v>
      </c>
      <c r="B10" s="71">
        <v>5740</v>
      </c>
      <c r="C10" s="71">
        <v>5718</v>
      </c>
      <c r="D10" s="71">
        <v>7503</v>
      </c>
      <c r="E10" s="71">
        <v>7861</v>
      </c>
      <c r="F10" s="71">
        <v>7088.98058659</v>
      </c>
      <c r="G10" s="71">
        <v>6347.01484391</v>
      </c>
      <c r="H10" s="71">
        <v>6613.96479649</v>
      </c>
    </row>
    <row r="11" spans="1:8" ht="12.75">
      <c r="A11" s="68" t="s">
        <v>79</v>
      </c>
      <c r="B11" s="70">
        <v>188158</v>
      </c>
      <c r="C11" s="70">
        <v>214248</v>
      </c>
      <c r="D11" s="70">
        <v>221017</v>
      </c>
      <c r="E11" s="70">
        <v>229984</v>
      </c>
      <c r="F11" s="70">
        <v>230054.6433698311</v>
      </c>
      <c r="G11" s="70">
        <v>224007.7316796482</v>
      </c>
      <c r="H11" s="70">
        <v>225444.9779752275</v>
      </c>
    </row>
    <row r="12" spans="1:8" ht="12.75">
      <c r="A12" s="68" t="s">
        <v>151</v>
      </c>
      <c r="B12" s="71">
        <v>42</v>
      </c>
      <c r="C12" s="71"/>
      <c r="D12" s="71"/>
      <c r="E12" s="71"/>
      <c r="F12" s="71"/>
      <c r="G12" s="71"/>
      <c r="H12" s="71"/>
    </row>
    <row r="13" spans="1:8" ht="12.75">
      <c r="A13" s="68" t="s">
        <v>222</v>
      </c>
      <c r="B13" s="71"/>
      <c r="C13" s="71"/>
      <c r="D13" s="71"/>
      <c r="E13" s="71"/>
      <c r="F13" s="71">
        <v>155.042338</v>
      </c>
      <c r="G13" s="71">
        <v>211.181961</v>
      </c>
      <c r="H13" s="71">
        <v>217.308266</v>
      </c>
    </row>
    <row r="14" spans="1:8" ht="12.75">
      <c r="A14" s="68" t="s">
        <v>80</v>
      </c>
      <c r="B14" s="70">
        <v>14752</v>
      </c>
      <c r="C14" s="70">
        <v>20189</v>
      </c>
      <c r="D14" s="70">
        <v>19657</v>
      </c>
      <c r="E14" s="70">
        <v>21033</v>
      </c>
      <c r="F14" s="70">
        <v>28275.597259000002</v>
      </c>
      <c r="G14" s="70">
        <v>29997.830483</v>
      </c>
      <c r="H14" s="70">
        <v>30513.198504</v>
      </c>
    </row>
    <row r="15" spans="1:8" ht="12.75">
      <c r="A15" s="68" t="s">
        <v>81</v>
      </c>
      <c r="B15" s="106">
        <v>226</v>
      </c>
      <c r="C15" s="106">
        <v>456</v>
      </c>
      <c r="D15" s="107">
        <v>1686</v>
      </c>
      <c r="E15" s="168">
        <v>1728</v>
      </c>
      <c r="F15" s="168">
        <v>2260.163956</v>
      </c>
      <c r="G15" s="168">
        <v>1636.202833</v>
      </c>
      <c r="H15" s="168">
        <v>1600.758065</v>
      </c>
    </row>
    <row r="16" spans="1:8" ht="12.75">
      <c r="A16" s="68" t="s">
        <v>243</v>
      </c>
      <c r="B16" s="106"/>
      <c r="C16" s="106"/>
      <c r="D16" s="107"/>
      <c r="E16" s="168"/>
      <c r="F16" s="168"/>
      <c r="G16" s="168">
        <v>49.687174</v>
      </c>
      <c r="H16" s="168">
        <v>60.692788</v>
      </c>
    </row>
    <row r="17" spans="1:8" ht="12.75">
      <c r="A17" s="68" t="s">
        <v>189</v>
      </c>
      <c r="B17" s="106"/>
      <c r="C17" s="106"/>
      <c r="D17" s="107">
        <v>185</v>
      </c>
      <c r="E17" s="168">
        <v>214</v>
      </c>
      <c r="F17" s="168">
        <v>285.316786</v>
      </c>
      <c r="G17" s="168">
        <v>269.17019</v>
      </c>
      <c r="H17" s="168">
        <v>276.000037</v>
      </c>
    </row>
    <row r="18" spans="1:8" ht="12.75">
      <c r="A18" s="68" t="s">
        <v>82</v>
      </c>
      <c r="B18" s="70">
        <v>7354</v>
      </c>
      <c r="C18" s="70">
        <v>8600</v>
      </c>
      <c r="D18" s="70">
        <v>9884</v>
      </c>
      <c r="E18" s="70">
        <v>10549</v>
      </c>
      <c r="F18" s="70">
        <v>13100.271393</v>
      </c>
      <c r="G18" s="70">
        <v>13158.824867</v>
      </c>
      <c r="H18" s="70">
        <v>13340.187109</v>
      </c>
    </row>
    <row r="19" spans="1:8" ht="12.75">
      <c r="A19" s="68" t="s">
        <v>83</v>
      </c>
      <c r="B19" s="70">
        <v>3026</v>
      </c>
      <c r="C19" s="70">
        <v>2947</v>
      </c>
      <c r="D19" s="70">
        <v>2559</v>
      </c>
      <c r="E19" s="70">
        <v>2324</v>
      </c>
      <c r="F19" s="70">
        <v>2557.32371833</v>
      </c>
      <c r="G19" s="70">
        <v>2947.56887405</v>
      </c>
      <c r="H19" s="70">
        <v>2996.29664449</v>
      </c>
    </row>
    <row r="20" spans="1:8" ht="11.25" customHeight="1">
      <c r="A20" s="68" t="s">
        <v>202</v>
      </c>
      <c r="B20" s="70"/>
      <c r="C20" s="70"/>
      <c r="D20" s="70">
        <v>319</v>
      </c>
      <c r="E20" s="70">
        <v>511</v>
      </c>
      <c r="F20" s="70">
        <v>961.442656</v>
      </c>
      <c r="G20" s="70">
        <v>0</v>
      </c>
      <c r="H20" s="70">
        <v>0</v>
      </c>
    </row>
    <row r="21" spans="1:8" ht="11.25" customHeight="1">
      <c r="A21" s="68" t="s">
        <v>84</v>
      </c>
      <c r="B21" s="70">
        <v>5831</v>
      </c>
      <c r="C21" s="70">
        <v>4312</v>
      </c>
      <c r="D21" s="70">
        <v>3501</v>
      </c>
      <c r="E21" s="70">
        <v>4472</v>
      </c>
      <c r="F21" s="70">
        <v>3604.792201</v>
      </c>
      <c r="G21" s="70">
        <v>3620.128314</v>
      </c>
      <c r="H21" s="70">
        <v>3582.421914</v>
      </c>
    </row>
    <row r="22" spans="1:8" ht="12.75">
      <c r="A22" s="68" t="s">
        <v>85</v>
      </c>
      <c r="B22" s="70">
        <v>715</v>
      </c>
      <c r="C22" s="70">
        <v>3352</v>
      </c>
      <c r="D22" s="70">
        <v>6733</v>
      </c>
      <c r="E22" s="70">
        <v>9857</v>
      </c>
      <c r="F22" s="70">
        <v>10982.17514898</v>
      </c>
      <c r="G22" s="70">
        <v>11443.7072864</v>
      </c>
      <c r="H22" s="70">
        <v>11468.350489441</v>
      </c>
    </row>
    <row r="23" spans="1:8" ht="12.75">
      <c r="A23" s="68" t="s">
        <v>229</v>
      </c>
      <c r="B23" s="70"/>
      <c r="C23" s="70"/>
      <c r="D23" s="70"/>
      <c r="E23" s="70"/>
      <c r="F23" s="70">
        <v>51.484669</v>
      </c>
      <c r="G23" s="70">
        <v>40.71903</v>
      </c>
      <c r="H23" s="70">
        <v>31.048316</v>
      </c>
    </row>
    <row r="24" spans="1:8" ht="12.75">
      <c r="A24" s="68" t="s">
        <v>86</v>
      </c>
      <c r="B24" s="70">
        <v>45316</v>
      </c>
      <c r="C24" s="70">
        <v>48454</v>
      </c>
      <c r="D24" s="70">
        <v>54315</v>
      </c>
      <c r="E24" s="70">
        <v>56446</v>
      </c>
      <c r="F24" s="70">
        <v>75438.0493148</v>
      </c>
      <c r="G24" s="70">
        <v>72208.38090850587</v>
      </c>
      <c r="H24" s="70">
        <v>72595.48423039055</v>
      </c>
    </row>
    <row r="25" spans="1:8" ht="13.5" customHeight="1">
      <c r="A25" s="68" t="s">
        <v>209</v>
      </c>
      <c r="B25" s="70"/>
      <c r="C25" s="70"/>
      <c r="D25" s="70">
        <v>0</v>
      </c>
      <c r="E25" s="70">
        <v>2857</v>
      </c>
      <c r="F25" s="70">
        <v>3595.55172132</v>
      </c>
      <c r="G25" s="70">
        <v>3677.823256</v>
      </c>
      <c r="H25" s="70">
        <v>3630.6398396</v>
      </c>
    </row>
    <row r="26" spans="1:8" ht="13.5" customHeight="1">
      <c r="A26" s="68" t="s">
        <v>211</v>
      </c>
      <c r="B26" s="71">
        <v>18245</v>
      </c>
      <c r="C26" s="70">
        <v>20800</v>
      </c>
      <c r="D26" s="70">
        <v>22970</v>
      </c>
      <c r="E26" s="70">
        <v>31273</v>
      </c>
      <c r="F26" s="70">
        <v>30773.0515825</v>
      </c>
      <c r="G26" s="70">
        <v>26658.039065834</v>
      </c>
      <c r="H26" s="70">
        <v>26900.53348617</v>
      </c>
    </row>
    <row r="27" spans="1:8" ht="13.5" customHeight="1">
      <c r="A27" s="68" t="s">
        <v>87</v>
      </c>
      <c r="B27" s="69">
        <v>3621</v>
      </c>
      <c r="C27" s="70">
        <v>4096</v>
      </c>
      <c r="D27" s="70">
        <v>4590</v>
      </c>
      <c r="E27" s="70">
        <v>4770</v>
      </c>
      <c r="F27" s="70">
        <v>5764.705447</v>
      </c>
      <c r="G27" s="70">
        <v>5715.052556</v>
      </c>
      <c r="H27" s="70">
        <v>5741.039193</v>
      </c>
    </row>
    <row r="28" spans="1:8" ht="12.75">
      <c r="A28" s="68" t="s">
        <v>88</v>
      </c>
      <c r="B28" s="70">
        <v>8415</v>
      </c>
      <c r="C28" s="70">
        <v>10365</v>
      </c>
      <c r="D28" s="70">
        <v>14718</v>
      </c>
      <c r="E28" s="70">
        <v>19011</v>
      </c>
      <c r="F28" s="70">
        <v>22373.895826</v>
      </c>
      <c r="G28" s="70">
        <v>22310.958834</v>
      </c>
      <c r="H28" s="70">
        <v>22588.027325</v>
      </c>
    </row>
    <row r="29" spans="1:8" ht="13.5" customHeight="1">
      <c r="A29" s="68" t="s">
        <v>195</v>
      </c>
      <c r="B29" s="70">
        <v>130</v>
      </c>
      <c r="C29" s="70">
        <v>101</v>
      </c>
      <c r="D29" s="70">
        <v>91</v>
      </c>
      <c r="E29" s="70">
        <v>82</v>
      </c>
      <c r="F29" s="70"/>
      <c r="G29" s="70"/>
      <c r="H29" s="70"/>
    </row>
    <row r="30" spans="1:8" ht="12.75">
      <c r="A30" s="68" t="s">
        <v>89</v>
      </c>
      <c r="B30" s="69">
        <v>267</v>
      </c>
      <c r="C30" s="70">
        <v>309</v>
      </c>
      <c r="D30" s="70">
        <v>300</v>
      </c>
      <c r="E30" s="70">
        <v>453</v>
      </c>
      <c r="F30" s="70">
        <v>518.5755</v>
      </c>
      <c r="G30" s="70">
        <v>591.78281</v>
      </c>
      <c r="H30" s="70">
        <v>568.594111</v>
      </c>
    </row>
    <row r="31" spans="1:8" ht="12.75">
      <c r="A31" s="68" t="s">
        <v>228</v>
      </c>
      <c r="B31" s="69">
        <v>1266</v>
      </c>
      <c r="C31" s="70">
        <v>1443</v>
      </c>
      <c r="D31" s="70">
        <v>1525</v>
      </c>
      <c r="E31" s="70">
        <v>1512</v>
      </c>
      <c r="F31" s="70">
        <v>247.77060528468</v>
      </c>
      <c r="G31" s="70">
        <v>167.9986192617</v>
      </c>
      <c r="H31" s="70">
        <v>183.67358960094</v>
      </c>
    </row>
    <row r="32" spans="1:8" ht="12.75">
      <c r="A32" s="68" t="s">
        <v>90</v>
      </c>
      <c r="B32" s="71">
        <v>105017</v>
      </c>
      <c r="C32" s="70">
        <v>129561</v>
      </c>
      <c r="D32" s="70">
        <v>141782</v>
      </c>
      <c r="E32" s="70">
        <v>157586</v>
      </c>
      <c r="F32" s="70">
        <v>166487.141059</v>
      </c>
      <c r="G32" s="70">
        <v>162786.03291</v>
      </c>
      <c r="H32" s="70">
        <v>164328.350985</v>
      </c>
    </row>
    <row r="33" spans="1:8" ht="12.75">
      <c r="A33" s="68" t="s">
        <v>91</v>
      </c>
      <c r="B33" s="71">
        <v>40326</v>
      </c>
      <c r="C33" s="70">
        <v>49336</v>
      </c>
      <c r="D33" s="70">
        <v>54608</v>
      </c>
      <c r="E33" s="70">
        <v>64232</v>
      </c>
      <c r="F33" s="70">
        <v>86614.58771151547</v>
      </c>
      <c r="G33" s="70">
        <v>100802.1953145777</v>
      </c>
      <c r="H33" s="70">
        <v>103120.88230764723</v>
      </c>
    </row>
    <row r="34" spans="1:8" ht="12.75">
      <c r="A34" s="68" t="s">
        <v>181</v>
      </c>
      <c r="B34" s="71"/>
      <c r="C34" s="70">
        <v>2510</v>
      </c>
      <c r="D34" s="70">
        <v>4339</v>
      </c>
      <c r="E34" s="70">
        <v>7326</v>
      </c>
      <c r="F34" s="70">
        <v>11398.7704</v>
      </c>
      <c r="G34" s="70">
        <v>13236.3501575</v>
      </c>
      <c r="H34" s="70">
        <v>14012.7930554</v>
      </c>
    </row>
    <row r="35" spans="1:8" ht="12.75">
      <c r="A35" s="68" t="s">
        <v>92</v>
      </c>
      <c r="B35" s="71">
        <v>12314</v>
      </c>
      <c r="C35" s="70">
        <v>10254</v>
      </c>
      <c r="D35" s="70">
        <v>13137</v>
      </c>
      <c r="E35" s="70">
        <v>10148</v>
      </c>
      <c r="F35" s="70">
        <v>9285.469586</v>
      </c>
      <c r="G35" s="70">
        <v>9083.881203</v>
      </c>
      <c r="H35" s="70">
        <v>8932.804626</v>
      </c>
    </row>
    <row r="36" spans="1:8" ht="12.75">
      <c r="A36" s="68" t="s">
        <v>145</v>
      </c>
      <c r="B36" s="70">
        <v>7104</v>
      </c>
      <c r="C36" s="70">
        <v>5341</v>
      </c>
      <c r="D36" s="70">
        <v>4016</v>
      </c>
      <c r="E36" s="70">
        <v>2014</v>
      </c>
      <c r="F36" s="70">
        <v>1761</v>
      </c>
      <c r="G36" s="70">
        <v>0</v>
      </c>
      <c r="H36" s="70">
        <v>1287.11053</v>
      </c>
    </row>
    <row r="37" spans="1:8" ht="12.75">
      <c r="A37" s="68" t="s">
        <v>93</v>
      </c>
      <c r="B37" s="69">
        <v>39114</v>
      </c>
      <c r="C37" s="70">
        <v>39462</v>
      </c>
      <c r="D37" s="70">
        <v>38666</v>
      </c>
      <c r="E37" s="70">
        <v>40225</v>
      </c>
      <c r="F37" s="70">
        <v>49384.28120354</v>
      </c>
      <c r="G37" s="70">
        <v>48474.48001785</v>
      </c>
      <c r="H37" s="70">
        <v>48963.66567173</v>
      </c>
    </row>
    <row r="38" spans="1:8" ht="12.75">
      <c r="A38" s="68" t="s">
        <v>94</v>
      </c>
      <c r="B38" s="71">
        <v>282</v>
      </c>
      <c r="C38" s="70">
        <v>327</v>
      </c>
      <c r="D38" s="70">
        <v>405</v>
      </c>
      <c r="E38" s="70">
        <v>383</v>
      </c>
      <c r="F38" s="70">
        <v>464.720402</v>
      </c>
      <c r="G38" s="70">
        <v>481.652526</v>
      </c>
      <c r="H38" s="70">
        <v>488.696331</v>
      </c>
    </row>
    <row r="39" spans="1:8" ht="13.5" customHeight="1">
      <c r="A39" s="68" t="s">
        <v>95</v>
      </c>
      <c r="B39" s="69">
        <v>570</v>
      </c>
      <c r="C39" s="70">
        <v>661</v>
      </c>
      <c r="D39" s="70">
        <v>1161</v>
      </c>
      <c r="E39" s="70">
        <v>1218</v>
      </c>
      <c r="F39" s="70">
        <v>1262.98903845828</v>
      </c>
      <c r="G39" s="70">
        <v>1114.59021264678</v>
      </c>
      <c r="H39" s="70">
        <v>1127.51770753335</v>
      </c>
    </row>
    <row r="40" spans="1:8" ht="12.75">
      <c r="A40" s="68" t="s">
        <v>96</v>
      </c>
      <c r="B40" s="72">
        <v>326</v>
      </c>
      <c r="C40" s="70">
        <v>419</v>
      </c>
      <c r="D40" s="70">
        <v>388</v>
      </c>
      <c r="E40" s="70">
        <v>516</v>
      </c>
      <c r="F40" s="70">
        <v>650.63058032</v>
      </c>
      <c r="G40" s="70">
        <v>654.17343775</v>
      </c>
      <c r="H40" s="70">
        <v>649.2706459</v>
      </c>
    </row>
    <row r="41" spans="1:8" ht="12.75">
      <c r="A41" s="68" t="s">
        <v>97</v>
      </c>
      <c r="B41" s="101">
        <v>39343</v>
      </c>
      <c r="C41" s="70">
        <v>39833</v>
      </c>
      <c r="D41" s="70">
        <v>37633</v>
      </c>
      <c r="E41" s="70">
        <v>39262</v>
      </c>
      <c r="F41" s="70">
        <v>46548.5028377</v>
      </c>
      <c r="G41" s="70">
        <v>43129.57734778</v>
      </c>
      <c r="H41" s="70">
        <v>43000.49564193</v>
      </c>
    </row>
    <row r="42" spans="1:8" ht="12.75">
      <c r="A42" s="68" t="s">
        <v>98</v>
      </c>
      <c r="B42" s="70">
        <v>2746</v>
      </c>
      <c r="C42" s="70">
        <v>2738</v>
      </c>
      <c r="D42" s="70">
        <v>2447</v>
      </c>
      <c r="E42" s="70">
        <v>2854</v>
      </c>
      <c r="F42" s="70">
        <v>3367.970519</v>
      </c>
      <c r="G42" s="70">
        <v>1574.591094</v>
      </c>
      <c r="H42" s="70">
        <v>1537.004819</v>
      </c>
    </row>
    <row r="43" spans="1:9" ht="12.75">
      <c r="A43" s="68" t="s">
        <v>99</v>
      </c>
      <c r="B43" s="70">
        <v>104</v>
      </c>
      <c r="C43" s="70"/>
      <c r="D43" s="70"/>
      <c r="E43" s="70"/>
      <c r="F43" s="70"/>
      <c r="G43" s="70"/>
      <c r="H43" s="70"/>
      <c r="I43" s="31"/>
    </row>
    <row r="44" spans="1:8" ht="12.75">
      <c r="A44" s="68" t="s">
        <v>196</v>
      </c>
      <c r="B44" s="70">
        <v>5333</v>
      </c>
      <c r="C44" s="70">
        <v>6052</v>
      </c>
      <c r="D44" s="70">
        <v>7912</v>
      </c>
      <c r="E44" s="70">
        <v>7989</v>
      </c>
      <c r="F44" s="70">
        <v>6600.66882443675</v>
      </c>
      <c r="G44" s="70">
        <v>5833.17050023593</v>
      </c>
      <c r="H44" s="70">
        <v>5965.95051197905</v>
      </c>
    </row>
    <row r="45" spans="1:8" ht="12.75">
      <c r="A45" s="68" t="s">
        <v>142</v>
      </c>
      <c r="B45" s="101">
        <v>1203</v>
      </c>
      <c r="C45" s="70">
        <v>2714</v>
      </c>
      <c r="D45" s="70">
        <v>4286</v>
      </c>
      <c r="E45" s="70">
        <v>6277</v>
      </c>
      <c r="F45" s="70">
        <v>9043.628518078338</v>
      </c>
      <c r="G45" s="70">
        <v>8990.436055</v>
      </c>
      <c r="H45" s="70">
        <v>9125.159439</v>
      </c>
    </row>
    <row r="46" spans="1:9" ht="12.75">
      <c r="A46" s="108" t="s">
        <v>119</v>
      </c>
      <c r="B46" s="84">
        <v>607966</v>
      </c>
      <c r="C46" s="84">
        <v>691521</v>
      </c>
      <c r="D46" s="84">
        <v>751016</v>
      </c>
      <c r="E46" s="84">
        <v>822469</v>
      </c>
      <c r="F46" s="84">
        <v>914115.9058936095</v>
      </c>
      <c r="G46" s="84">
        <v>904293.616020374</v>
      </c>
      <c r="H46" s="84">
        <f>SUM(H3:H45)-H36</f>
        <v>912945.5445098467</v>
      </c>
      <c r="I46" s="31"/>
    </row>
    <row r="47" spans="1:8" ht="12.75" customHeight="1">
      <c r="A47" s="68" t="s">
        <v>156</v>
      </c>
      <c r="B47" s="69">
        <v>677</v>
      </c>
      <c r="C47" s="69">
        <v>756</v>
      </c>
      <c r="D47" s="69">
        <v>787</v>
      </c>
      <c r="E47" s="69"/>
      <c r="F47" s="69">
        <v>703.233313</v>
      </c>
      <c r="G47" s="69">
        <v>993.241898</v>
      </c>
      <c r="H47" s="69">
        <v>989.481414</v>
      </c>
    </row>
    <row r="48" spans="1:8" ht="12.75">
      <c r="A48" s="68" t="s">
        <v>100</v>
      </c>
      <c r="B48" s="72">
        <v>26037</v>
      </c>
      <c r="C48" s="69">
        <v>35458</v>
      </c>
      <c r="D48" s="72">
        <v>37499</v>
      </c>
      <c r="E48" s="69">
        <v>44703</v>
      </c>
      <c r="F48" s="69">
        <v>55364.77029476687</v>
      </c>
      <c r="G48" s="69">
        <v>24732.706928565</v>
      </c>
      <c r="H48" s="69">
        <v>21432.698847420757</v>
      </c>
    </row>
    <row r="49" spans="1:8" ht="12.75">
      <c r="A49" s="68" t="s">
        <v>101</v>
      </c>
      <c r="B49" s="69">
        <v>146832</v>
      </c>
      <c r="C49" s="69">
        <v>153185</v>
      </c>
      <c r="D49" s="69">
        <v>187607</v>
      </c>
      <c r="E49" s="69">
        <v>169442</v>
      </c>
      <c r="F49" s="69">
        <v>203667.72738723038</v>
      </c>
      <c r="G49" s="69">
        <v>170308.64746762894</v>
      </c>
      <c r="H49" s="69">
        <v>176166.14454064498</v>
      </c>
    </row>
    <row r="50" spans="1:8" ht="12.75">
      <c r="A50" s="68" t="s">
        <v>102</v>
      </c>
      <c r="B50" s="70">
        <v>0</v>
      </c>
      <c r="C50" s="69">
        <v>0</v>
      </c>
      <c r="D50" s="70">
        <v>300</v>
      </c>
      <c r="E50" s="69">
        <v>327</v>
      </c>
      <c r="F50" s="70">
        <v>437.863354</v>
      </c>
      <c r="G50" s="70">
        <v>369.973139</v>
      </c>
      <c r="H50" s="70">
        <v>369.115423</v>
      </c>
    </row>
    <row r="51" spans="1:8" ht="12.75">
      <c r="A51" s="68" t="s">
        <v>230</v>
      </c>
      <c r="B51" s="70"/>
      <c r="C51" s="69"/>
      <c r="D51" s="70"/>
      <c r="E51" s="69"/>
      <c r="F51" s="70">
        <v>152.198874</v>
      </c>
      <c r="G51" s="70">
        <v>1432.675636</v>
      </c>
      <c r="H51" s="70">
        <v>1567.84359</v>
      </c>
    </row>
    <row r="52" spans="1:8" ht="12.75">
      <c r="A52" s="68" t="s">
        <v>235</v>
      </c>
      <c r="B52" s="70"/>
      <c r="C52" s="69"/>
      <c r="D52" s="70"/>
      <c r="E52" s="69"/>
      <c r="F52" s="70"/>
      <c r="G52" s="70">
        <v>365.544358</v>
      </c>
      <c r="H52" s="70">
        <v>249.305421</v>
      </c>
    </row>
    <row r="53" spans="1:8" ht="12.75">
      <c r="A53" s="68" t="s">
        <v>103</v>
      </c>
      <c r="B53" s="70">
        <v>8322</v>
      </c>
      <c r="C53" s="69">
        <v>5631</v>
      </c>
      <c r="D53" s="70">
        <v>5700</v>
      </c>
      <c r="E53" s="69">
        <v>6409</v>
      </c>
      <c r="F53" s="69">
        <v>6807.1505709</v>
      </c>
      <c r="G53" s="69">
        <v>3489.293072</v>
      </c>
      <c r="H53" s="69">
        <v>3482.20357209</v>
      </c>
    </row>
    <row r="54" spans="1:8" ht="12.75">
      <c r="A54" s="68" t="s">
        <v>104</v>
      </c>
      <c r="B54" s="71">
        <v>29013</v>
      </c>
      <c r="C54" s="69">
        <v>28531</v>
      </c>
      <c r="D54" s="71">
        <v>24629</v>
      </c>
      <c r="E54" s="69">
        <v>22030</v>
      </c>
      <c r="F54" s="69">
        <v>21801.13658</v>
      </c>
      <c r="G54" s="69">
        <v>20151.297595</v>
      </c>
      <c r="H54" s="69">
        <v>20312.461493</v>
      </c>
    </row>
    <row r="55" spans="1:8" ht="12.75">
      <c r="A55" s="68" t="s">
        <v>105</v>
      </c>
      <c r="B55" s="71">
        <v>508468</v>
      </c>
      <c r="C55" s="69">
        <v>434873</v>
      </c>
      <c r="D55" s="71">
        <v>463945</v>
      </c>
      <c r="E55" s="69">
        <v>508743</v>
      </c>
      <c r="F55" s="69">
        <v>526674.8929713237</v>
      </c>
      <c r="G55" s="70">
        <v>509494.1586440587</v>
      </c>
      <c r="H55" s="69">
        <v>513786.9300080511</v>
      </c>
    </row>
    <row r="56" spans="1:8" ht="12.75">
      <c r="A56" s="68" t="s">
        <v>182</v>
      </c>
      <c r="B56" s="71"/>
      <c r="C56" s="69">
        <v>302604</v>
      </c>
      <c r="D56" s="71">
        <v>315465</v>
      </c>
      <c r="E56" s="69">
        <v>322045</v>
      </c>
      <c r="F56" s="69">
        <v>318530.1028109</v>
      </c>
      <c r="G56" s="70">
        <v>289397.1091277</v>
      </c>
      <c r="H56" s="69">
        <v>284929.07745102</v>
      </c>
    </row>
    <row r="57" spans="1:8" ht="12.75">
      <c r="A57" s="68" t="s">
        <v>208</v>
      </c>
      <c r="B57" s="71"/>
      <c r="C57" s="69"/>
      <c r="D57" s="71"/>
      <c r="E57" s="69">
        <v>857</v>
      </c>
      <c r="F57" s="69"/>
      <c r="G57" s="69"/>
      <c r="H57" s="69"/>
    </row>
    <row r="58" spans="1:8" ht="12.75">
      <c r="A58" s="68" t="s">
        <v>106</v>
      </c>
      <c r="B58" s="70">
        <v>24728</v>
      </c>
      <c r="C58" s="69">
        <v>18548</v>
      </c>
      <c r="D58" s="70">
        <v>16755</v>
      </c>
      <c r="E58" s="69">
        <v>16889</v>
      </c>
      <c r="F58" s="69">
        <v>17811.31747858956</v>
      </c>
      <c r="G58" s="69">
        <v>17851.722097538594</v>
      </c>
      <c r="H58" s="69">
        <v>17903.478859238912</v>
      </c>
    </row>
    <row r="59" spans="1:8" ht="12.75">
      <c r="A59" s="68" t="s">
        <v>147</v>
      </c>
      <c r="B59" s="71"/>
      <c r="C59" s="70">
        <v>394</v>
      </c>
      <c r="D59" s="71">
        <v>230</v>
      </c>
      <c r="E59" s="70"/>
      <c r="F59" s="70"/>
      <c r="G59" s="70"/>
      <c r="H59" s="70"/>
    </row>
    <row r="60" spans="1:8" ht="12.75">
      <c r="A60" s="68" t="s">
        <v>107</v>
      </c>
      <c r="B60" s="69">
        <v>6988</v>
      </c>
      <c r="C60" s="69">
        <v>606</v>
      </c>
      <c r="D60" s="69">
        <v>641</v>
      </c>
      <c r="E60" s="69">
        <v>1255</v>
      </c>
      <c r="F60" s="69">
        <v>1475.28550824</v>
      </c>
      <c r="G60" s="69">
        <v>1331.90632495</v>
      </c>
      <c r="H60" s="69">
        <v>1196.4632586</v>
      </c>
    </row>
    <row r="61" spans="1:8" ht="12.75">
      <c r="A61" s="68" t="s">
        <v>108</v>
      </c>
      <c r="B61" s="101">
        <v>3243</v>
      </c>
      <c r="C61" s="69">
        <v>3806</v>
      </c>
      <c r="D61" s="101">
        <v>4867</v>
      </c>
      <c r="E61" s="69">
        <v>7313</v>
      </c>
      <c r="F61" s="69">
        <v>5593.891888073473</v>
      </c>
      <c r="G61" s="69">
        <v>5809.767035524265</v>
      </c>
      <c r="H61" s="69">
        <v>5895.00606471756</v>
      </c>
    </row>
    <row r="62" spans="1:8" ht="12.75">
      <c r="A62" s="68" t="s">
        <v>180</v>
      </c>
      <c r="B62" s="101">
        <v>555</v>
      </c>
      <c r="C62" s="69">
        <v>662</v>
      </c>
      <c r="D62" s="101">
        <v>1363</v>
      </c>
      <c r="E62" s="69">
        <v>1506</v>
      </c>
      <c r="F62" s="69">
        <v>1596.640189</v>
      </c>
      <c r="G62" s="69">
        <v>1617.493549</v>
      </c>
      <c r="H62" s="69">
        <v>1625.324652</v>
      </c>
    </row>
    <row r="63" spans="1:8" ht="12.75">
      <c r="A63" s="108" t="s">
        <v>120</v>
      </c>
      <c r="B63" s="84">
        <v>754864</v>
      </c>
      <c r="C63" s="84">
        <v>984660</v>
      </c>
      <c r="D63" s="84">
        <v>1059560</v>
      </c>
      <c r="E63" s="84">
        <v>1101518</v>
      </c>
      <c r="F63" s="84">
        <v>1160616.211220024</v>
      </c>
      <c r="G63" s="84">
        <v>1047345.5368729655</v>
      </c>
      <c r="H63" s="84">
        <v>1049905.5345947833</v>
      </c>
    </row>
    <row r="64" spans="1:8" ht="12.75">
      <c r="A64" s="68" t="s">
        <v>109</v>
      </c>
      <c r="B64" s="69">
        <v>13903</v>
      </c>
      <c r="C64" s="69">
        <v>28779</v>
      </c>
      <c r="D64" s="69">
        <v>32869</v>
      </c>
      <c r="E64" s="69">
        <v>40434</v>
      </c>
      <c r="F64" s="69">
        <v>44638.05806877101</v>
      </c>
      <c r="G64" s="69">
        <v>48592.96936282582</v>
      </c>
      <c r="H64" s="69">
        <v>50436.03661864964</v>
      </c>
    </row>
    <row r="65" spans="1:8" ht="12.75">
      <c r="A65" s="68" t="s">
        <v>205</v>
      </c>
      <c r="B65" s="69"/>
      <c r="C65" s="69"/>
      <c r="D65" s="69"/>
      <c r="E65" s="69">
        <v>10</v>
      </c>
      <c r="F65" s="69">
        <v>23.051094140076327</v>
      </c>
      <c r="G65" s="69">
        <v>22.766040668727463</v>
      </c>
      <c r="H65" s="69">
        <v>22.940505104773436</v>
      </c>
    </row>
    <row r="66" spans="1:8" ht="12.75">
      <c r="A66" s="68" t="s">
        <v>110</v>
      </c>
      <c r="B66" s="70">
        <v>6403</v>
      </c>
      <c r="C66" s="69">
        <v>6498</v>
      </c>
      <c r="D66" s="70">
        <v>6970</v>
      </c>
      <c r="E66" s="69">
        <v>6942</v>
      </c>
      <c r="F66" s="69">
        <v>8285.674891100329</v>
      </c>
      <c r="G66" s="69">
        <v>7468.234354915536</v>
      </c>
      <c r="H66" s="69">
        <v>7457.334193767085</v>
      </c>
    </row>
    <row r="67" spans="1:8" ht="12.75">
      <c r="A67" s="68" t="s">
        <v>111</v>
      </c>
      <c r="B67" s="71">
        <v>2933</v>
      </c>
      <c r="C67" s="69">
        <v>2855</v>
      </c>
      <c r="D67" s="71">
        <v>2520</v>
      </c>
      <c r="E67" s="69">
        <v>2771</v>
      </c>
      <c r="F67" s="69">
        <v>2977.2609624374113</v>
      </c>
      <c r="G67" s="69">
        <v>1546.08592470785</v>
      </c>
      <c r="H67" s="69">
        <v>1456.0199970625856</v>
      </c>
    </row>
    <row r="68" spans="1:9" ht="12.75">
      <c r="A68" s="108" t="s">
        <v>121</v>
      </c>
      <c r="B68" s="84">
        <v>23239</v>
      </c>
      <c r="C68" s="84">
        <v>38131</v>
      </c>
      <c r="D68" s="84">
        <v>42359</v>
      </c>
      <c r="E68" s="84">
        <v>50097</v>
      </c>
      <c r="F68" s="84">
        <v>55924.04501644882</v>
      </c>
      <c r="G68" s="84">
        <v>57630.05568311793</v>
      </c>
      <c r="H68" s="84">
        <v>59372.33131458408</v>
      </c>
      <c r="I68" s="31"/>
    </row>
    <row r="69" spans="1:7" ht="12.75">
      <c r="A69" s="104" t="s">
        <v>146</v>
      </c>
      <c r="B69" s="105"/>
      <c r="C69" s="105"/>
      <c r="D69" s="105"/>
      <c r="E69" s="105"/>
      <c r="F69" s="105"/>
      <c r="G69" s="105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9.28125" style="0" customWidth="1"/>
    <col min="19" max="20" width="11.7109375" style="0" customWidth="1"/>
    <col min="21" max="22" width="9.28125" style="200" customWidth="1"/>
  </cols>
  <sheetData>
    <row r="1" spans="1:20" ht="23.25" customHeight="1">
      <c r="A1" s="278" t="s">
        <v>132</v>
      </c>
      <c r="B1" s="278"/>
      <c r="C1" s="268"/>
      <c r="D1" s="268"/>
      <c r="E1" s="268"/>
      <c r="F1" s="216"/>
      <c r="G1" s="211"/>
      <c r="H1" s="188"/>
      <c r="I1" s="233"/>
      <c r="J1" s="206"/>
      <c r="K1" s="281" t="s">
        <v>199</v>
      </c>
      <c r="L1" s="282"/>
      <c r="M1" s="282"/>
      <c r="N1" s="282"/>
      <c r="O1" s="282"/>
      <c r="P1" s="283"/>
      <c r="Q1" s="283"/>
      <c r="R1" s="283"/>
      <c r="S1" s="283"/>
      <c r="T1" s="200"/>
    </row>
    <row r="2" spans="1:20" ht="15" customHeight="1">
      <c r="A2" s="109" t="s">
        <v>124</v>
      </c>
      <c r="B2" s="110">
        <v>2013</v>
      </c>
      <c r="C2" s="110">
        <v>2014</v>
      </c>
      <c r="D2" s="110">
        <v>2015</v>
      </c>
      <c r="E2" s="145">
        <v>2016</v>
      </c>
      <c r="F2" s="145">
        <v>2017</v>
      </c>
      <c r="G2" s="145" t="s">
        <v>241</v>
      </c>
      <c r="H2" s="145" t="s">
        <v>252</v>
      </c>
      <c r="I2" s="145" t="s">
        <v>234</v>
      </c>
      <c r="J2" s="207"/>
      <c r="K2" s="148" t="s">
        <v>124</v>
      </c>
      <c r="L2" s="110">
        <v>2013</v>
      </c>
      <c r="M2" s="110">
        <v>2014</v>
      </c>
      <c r="N2" s="145">
        <v>2015</v>
      </c>
      <c r="O2" s="145">
        <v>2016</v>
      </c>
      <c r="P2" s="145">
        <v>2017</v>
      </c>
      <c r="Q2" s="145" t="s">
        <v>241</v>
      </c>
      <c r="R2" s="145" t="s">
        <v>252</v>
      </c>
      <c r="S2" s="145" t="s">
        <v>234</v>
      </c>
      <c r="T2" s="200"/>
    </row>
    <row r="3" spans="1:20" ht="13.5" customHeight="1">
      <c r="A3" t="s">
        <v>223</v>
      </c>
      <c r="F3" s="155">
        <v>484.3618362</v>
      </c>
      <c r="G3" s="146">
        <v>25.53102305</v>
      </c>
      <c r="H3" s="215">
        <v>64.60650868</v>
      </c>
      <c r="I3" s="215">
        <v>238.726806</v>
      </c>
      <c r="J3" s="159"/>
      <c r="K3" t="s">
        <v>223</v>
      </c>
      <c r="P3" s="217">
        <f>F3-'1.4 Udbytter'!P3</f>
        <v>484.3618362</v>
      </c>
      <c r="Q3" s="259">
        <v>25.53102305</v>
      </c>
      <c r="R3" s="112">
        <f>H3-'1.4 Udbytter'!R3</f>
        <v>64.60650868</v>
      </c>
      <c r="S3" s="112">
        <f>I3-'1.4 Udbytter'!S3</f>
        <v>219.45102838000003</v>
      </c>
      <c r="T3" s="200"/>
    </row>
    <row r="4" spans="1:20" ht="12.75">
      <c r="A4" s="111" t="s">
        <v>4</v>
      </c>
      <c r="B4" s="112">
        <v>-107.781589</v>
      </c>
      <c r="C4" s="112">
        <v>-177</v>
      </c>
      <c r="D4" s="146">
        <v>163</v>
      </c>
      <c r="E4" s="146">
        <v>539</v>
      </c>
      <c r="F4" s="215">
        <v>107.99519608</v>
      </c>
      <c r="G4" s="146">
        <v>27.154252</v>
      </c>
      <c r="H4" s="215">
        <v>-38.22865</v>
      </c>
      <c r="I4" s="215">
        <v>30.17274128</v>
      </c>
      <c r="J4" s="159"/>
      <c r="K4" s="149" t="s">
        <v>4</v>
      </c>
      <c r="L4" s="112">
        <v>-149.781589</v>
      </c>
      <c r="M4" s="112">
        <v>-215</v>
      </c>
      <c r="N4" s="112">
        <v>72.765913</v>
      </c>
      <c r="O4" s="112">
        <v>436</v>
      </c>
      <c r="P4" s="217">
        <f>F4-'1.4 Udbytter'!P4</f>
        <v>30.55713978</v>
      </c>
      <c r="Q4" s="112">
        <v>27.154252</v>
      </c>
      <c r="R4" s="112">
        <f>H4-'1.4 Udbytter'!R4</f>
        <v>-38.22865</v>
      </c>
      <c r="S4" s="112">
        <f>I4-'1.4 Udbytter'!S4</f>
        <v>-75.89587892</v>
      </c>
      <c r="T4" s="200"/>
    </row>
    <row r="5" spans="1:20" ht="12.75">
      <c r="A5" s="111" t="s">
        <v>29</v>
      </c>
      <c r="B5" s="112">
        <v>1.639166</v>
      </c>
      <c r="C5" s="112">
        <v>22</v>
      </c>
      <c r="D5" s="146">
        <v>-112</v>
      </c>
      <c r="E5" s="177">
        <v>-94</v>
      </c>
      <c r="F5" s="215"/>
      <c r="H5" s="215"/>
      <c r="I5" s="215"/>
      <c r="J5" s="159"/>
      <c r="K5" s="149" t="s">
        <v>29</v>
      </c>
      <c r="L5" s="112">
        <v>1.639166</v>
      </c>
      <c r="M5" s="112">
        <v>22</v>
      </c>
      <c r="N5" s="112">
        <v>-114.294215</v>
      </c>
      <c r="O5" s="112">
        <v>-102</v>
      </c>
      <c r="P5" s="217">
        <f>F5-'1.4 Udbytter'!P5</f>
        <v>0</v>
      </c>
      <c r="Q5" s="112">
        <v>0</v>
      </c>
      <c r="R5" s="112">
        <f>H5-'1.4 Udbytter'!R5</f>
        <v>0</v>
      </c>
      <c r="S5" s="112">
        <f>I5-'1.4 Udbytter'!S5</f>
        <v>0</v>
      </c>
      <c r="T5" s="200"/>
    </row>
    <row r="6" spans="1:20" ht="12.75">
      <c r="A6" s="111" t="s">
        <v>216</v>
      </c>
      <c r="B6" s="112"/>
      <c r="C6" s="112"/>
      <c r="D6" s="146"/>
      <c r="E6" s="177"/>
      <c r="F6" s="215">
        <v>64.907208</v>
      </c>
      <c r="G6" s="259">
        <v>-119.2405</v>
      </c>
      <c r="H6" s="215">
        <v>0.52688722</v>
      </c>
      <c r="I6" s="215">
        <v>-153.93898878</v>
      </c>
      <c r="J6" s="159"/>
      <c r="K6" s="149" t="s">
        <v>216</v>
      </c>
      <c r="L6" s="112"/>
      <c r="M6" s="112"/>
      <c r="N6" s="112"/>
      <c r="O6" s="112"/>
      <c r="P6" s="217">
        <f>F6-'1.4 Udbytter'!P6</f>
        <v>37.18615</v>
      </c>
      <c r="Q6" s="112">
        <v>-119.2405</v>
      </c>
      <c r="R6" s="112">
        <f>H6-'1.4 Udbytter'!R6</f>
        <v>0.52688722</v>
      </c>
      <c r="S6" s="112">
        <f>I6-'1.4 Udbytter'!S6</f>
        <v>-153.93898878</v>
      </c>
      <c r="T6" s="200"/>
    </row>
    <row r="7" spans="1:20" ht="12.75">
      <c r="A7" s="111" t="s">
        <v>5</v>
      </c>
      <c r="B7" s="112">
        <v>2106.346059</v>
      </c>
      <c r="C7" s="112">
        <v>1564</v>
      </c>
      <c r="D7" s="146">
        <v>10200</v>
      </c>
      <c r="E7" s="146">
        <v>5279</v>
      </c>
      <c r="F7" s="209">
        <v>650.21791137894</v>
      </c>
      <c r="G7" s="146">
        <v>-203.19904177</v>
      </c>
      <c r="H7" s="215">
        <v>-154.89064941</v>
      </c>
      <c r="I7" s="215">
        <v>3483.78287893801</v>
      </c>
      <c r="J7" s="159"/>
      <c r="K7" s="149" t="s">
        <v>5</v>
      </c>
      <c r="L7" s="112">
        <v>394.34605899999997</v>
      </c>
      <c r="M7" s="112">
        <v>-175</v>
      </c>
      <c r="N7" s="112">
        <v>7990.429399000001</v>
      </c>
      <c r="O7" s="112">
        <v>2452</v>
      </c>
      <c r="P7" s="217">
        <f>F7-'1.4 Udbytter'!P7</f>
        <v>-1225.38990132106</v>
      </c>
      <c r="Q7" s="112">
        <v>-203.19904177</v>
      </c>
      <c r="R7" s="112">
        <f>H7-'1.4 Udbytter'!R7</f>
        <v>-154.89064941</v>
      </c>
      <c r="S7" s="112">
        <f>I7-'1.4 Udbytter'!S7</f>
        <v>-424.68315617199005</v>
      </c>
      <c r="T7" s="200"/>
    </row>
    <row r="8" spans="1:20" ht="12.75">
      <c r="A8" s="111" t="s">
        <v>153</v>
      </c>
      <c r="B8" s="112">
        <v>-48.152441</v>
      </c>
      <c r="C8" s="112">
        <v>-160</v>
      </c>
      <c r="D8" s="146">
        <v>57</v>
      </c>
      <c r="E8" s="146">
        <v>73</v>
      </c>
      <c r="F8" s="215">
        <v>66.02868486</v>
      </c>
      <c r="G8" s="146">
        <v>-16.796017</v>
      </c>
      <c r="H8" s="215">
        <v>-7.43501799</v>
      </c>
      <c r="I8" s="215">
        <v>-4.69560455</v>
      </c>
      <c r="J8" s="159"/>
      <c r="K8" s="149" t="s">
        <v>153</v>
      </c>
      <c r="L8" s="112">
        <v>-57.152441</v>
      </c>
      <c r="M8" s="112">
        <v>-164</v>
      </c>
      <c r="N8" s="112">
        <v>31.915401</v>
      </c>
      <c r="O8" s="112">
        <v>27</v>
      </c>
      <c r="P8" s="217">
        <f>F8-'1.4 Udbytter'!P8</f>
        <v>-25.571358239999995</v>
      </c>
      <c r="Q8" s="112">
        <v>-16.796017</v>
      </c>
      <c r="R8" s="112">
        <f>H8-'1.4 Udbytter'!R8</f>
        <v>-7.43501799</v>
      </c>
      <c r="S8" s="112">
        <f>I8-'1.4 Udbytter'!S8</f>
        <v>-87.98037464999999</v>
      </c>
      <c r="T8" s="200"/>
    </row>
    <row r="9" spans="1:20" ht="12.75">
      <c r="A9" s="111" t="s">
        <v>31</v>
      </c>
      <c r="B9" s="112">
        <v>721.353402</v>
      </c>
      <c r="C9" s="112">
        <v>-92</v>
      </c>
      <c r="D9" s="146">
        <v>93</v>
      </c>
      <c r="E9" s="146">
        <v>309</v>
      </c>
      <c r="F9" s="215">
        <v>959.68739289</v>
      </c>
      <c r="G9" s="146">
        <v>53.2319573</v>
      </c>
      <c r="H9" s="215">
        <v>39.97904497</v>
      </c>
      <c r="I9" s="215">
        <v>1053.57873978</v>
      </c>
      <c r="J9" s="159"/>
      <c r="K9" s="149" t="s">
        <v>31</v>
      </c>
      <c r="L9" s="112">
        <v>651.353402</v>
      </c>
      <c r="M9" s="112">
        <v>-211</v>
      </c>
      <c r="N9" s="112">
        <v>-89.111894</v>
      </c>
      <c r="O9" s="112">
        <v>52</v>
      </c>
      <c r="P9" s="217">
        <f>F9-'1.4 Udbytter'!P9</f>
        <v>758.71804789</v>
      </c>
      <c r="Q9" s="112">
        <v>53.2319573</v>
      </c>
      <c r="R9" s="112">
        <f>H9-'1.4 Udbytter'!R9</f>
        <v>39.97904497</v>
      </c>
      <c r="S9" s="112">
        <f>I9-'1.4 Udbytter'!S9</f>
        <v>799.22420078</v>
      </c>
      <c r="T9" s="200"/>
    </row>
    <row r="10" spans="1:20" ht="12.75">
      <c r="A10" s="111" t="s">
        <v>219</v>
      </c>
      <c r="B10" s="112">
        <v>-7.97866</v>
      </c>
      <c r="C10" s="112">
        <v>-1027</v>
      </c>
      <c r="D10" s="146">
        <v>1132</v>
      </c>
      <c r="E10" s="177">
        <v>1169</v>
      </c>
      <c r="F10" s="215">
        <v>-1504.80906277</v>
      </c>
      <c r="G10" s="146">
        <v>-75.79710053</v>
      </c>
      <c r="H10" s="215">
        <v>22.90846447</v>
      </c>
      <c r="I10" s="215">
        <v>646.07599565</v>
      </c>
      <c r="J10" s="159"/>
      <c r="K10" s="149" t="s">
        <v>219</v>
      </c>
      <c r="L10" s="112">
        <v>-79.97866</v>
      </c>
      <c r="M10" s="112">
        <v>-1134</v>
      </c>
      <c r="N10" s="112">
        <v>676.562064</v>
      </c>
      <c r="O10" s="112">
        <v>525</v>
      </c>
      <c r="P10" s="217">
        <f>F10-'1.4 Udbytter'!P10</f>
        <v>-1812.71829327</v>
      </c>
      <c r="Q10" s="112">
        <v>-75.79710053</v>
      </c>
      <c r="R10" s="112">
        <f>H10-'1.4 Udbytter'!R10</f>
        <v>22.90846447</v>
      </c>
      <c r="S10" s="112">
        <f>I10-'1.4 Udbytter'!S10</f>
        <v>-245.66127174999997</v>
      </c>
      <c r="T10" s="200"/>
    </row>
    <row r="11" spans="1:20" ht="12.75" customHeight="1">
      <c r="A11" s="111" t="s">
        <v>6</v>
      </c>
      <c r="B11" s="112">
        <v>5227.746339</v>
      </c>
      <c r="C11" s="112">
        <v>10028</v>
      </c>
      <c r="D11" s="146">
        <v>4281</v>
      </c>
      <c r="E11" s="177">
        <v>8822</v>
      </c>
      <c r="F11" s="215">
        <v>-7334.743116633744</v>
      </c>
      <c r="G11" s="146">
        <v>-544.6700470641458</v>
      </c>
      <c r="H11" s="215">
        <v>411.5941311814091</v>
      </c>
      <c r="I11" s="215">
        <v>9937.953844831809</v>
      </c>
      <c r="J11" s="159"/>
      <c r="K11" s="149" t="s">
        <v>6</v>
      </c>
      <c r="L11" s="112">
        <v>-1650.2536609999997</v>
      </c>
      <c r="M11" s="112">
        <v>4863</v>
      </c>
      <c r="N11" s="112">
        <v>-790.6470499999996</v>
      </c>
      <c r="O11" s="112">
        <v>-2256</v>
      </c>
      <c r="P11" s="217">
        <f>F11-'1.4 Udbytter'!P11</f>
        <v>-13538.737762783745</v>
      </c>
      <c r="Q11" s="112">
        <v>-544.6700470641458</v>
      </c>
      <c r="R11" s="112">
        <f>H11-'1.4 Udbytter'!R11</f>
        <v>411.5941311814091</v>
      </c>
      <c r="S11" s="112">
        <f>I11-'1.4 Udbytter'!S11</f>
        <v>-1522.5026029181918</v>
      </c>
      <c r="T11" s="200"/>
    </row>
    <row r="12" spans="1:20" ht="12.75">
      <c r="A12" s="111" t="s">
        <v>150</v>
      </c>
      <c r="B12" s="112">
        <v>-1.93037</v>
      </c>
      <c r="C12" s="112">
        <v>-43</v>
      </c>
      <c r="D12" s="146"/>
      <c r="E12" s="146"/>
      <c r="F12" s="215"/>
      <c r="G12" s="146"/>
      <c r="H12" s="215"/>
      <c r="I12" s="215"/>
      <c r="J12" s="159"/>
      <c r="K12" s="149" t="s">
        <v>150</v>
      </c>
      <c r="L12" s="112">
        <v>-1.93037</v>
      </c>
      <c r="M12" s="112">
        <v>-44</v>
      </c>
      <c r="N12" s="112"/>
      <c r="O12" s="112"/>
      <c r="P12" s="217"/>
      <c r="Q12" s="112">
        <v>0</v>
      </c>
      <c r="R12" s="112">
        <f>H12-'1.4 Udbytter'!R12</f>
        <v>0</v>
      </c>
      <c r="S12" s="112">
        <f>I12-'1.4 Udbytter'!S12</f>
        <v>0</v>
      </c>
      <c r="T12" s="200"/>
    </row>
    <row r="13" spans="1:20" ht="12.75">
      <c r="A13" s="111" t="s">
        <v>222</v>
      </c>
      <c r="B13" s="112"/>
      <c r="C13" s="112"/>
      <c r="D13" s="146"/>
      <c r="E13" s="146"/>
      <c r="F13" s="215">
        <v>156.398197</v>
      </c>
      <c r="G13" s="146">
        <v>1.6845</v>
      </c>
      <c r="H13" s="215">
        <v>0.47234</v>
      </c>
      <c r="I13" s="215">
        <v>77.651288</v>
      </c>
      <c r="J13" s="159"/>
      <c r="K13" s="149" t="s">
        <v>222</v>
      </c>
      <c r="L13" s="112"/>
      <c r="M13" s="112"/>
      <c r="N13" s="112"/>
      <c r="O13" s="112"/>
      <c r="P13" s="217">
        <f>F13-'1.4 Udbytter'!P13</f>
        <v>156.398197</v>
      </c>
      <c r="Q13" s="112">
        <v>1.6845</v>
      </c>
      <c r="R13" s="112">
        <f>H13-'1.4 Udbytter'!R13</f>
        <v>0.47234</v>
      </c>
      <c r="S13" s="112">
        <f>I13-'1.4 Udbytter'!S13</f>
        <v>77.651288</v>
      </c>
      <c r="T13" s="200"/>
    </row>
    <row r="14" spans="1:20" ht="12.75" customHeight="1">
      <c r="A14" s="111" t="s">
        <v>157</v>
      </c>
      <c r="B14" s="112">
        <v>9836.9454</v>
      </c>
      <c r="C14" s="112">
        <v>4148</v>
      </c>
      <c r="D14" s="146">
        <v>-1717</v>
      </c>
      <c r="E14" s="146">
        <v>-843</v>
      </c>
      <c r="F14" s="215">
        <v>5072.973658</v>
      </c>
      <c r="G14" s="249">
        <v>582.370695</v>
      </c>
      <c r="H14" s="215">
        <v>-175.658711</v>
      </c>
      <c r="I14" s="215">
        <v>927.981839</v>
      </c>
      <c r="J14" s="159"/>
      <c r="K14" s="149" t="s">
        <v>157</v>
      </c>
      <c r="L14" s="112">
        <v>9614.9454</v>
      </c>
      <c r="M14" s="112">
        <v>3909</v>
      </c>
      <c r="N14" s="112">
        <v>-1825.913981</v>
      </c>
      <c r="O14" s="112">
        <v>-963</v>
      </c>
      <c r="P14" s="217">
        <v>411.15434020000004</v>
      </c>
      <c r="Q14" s="112">
        <v>582.370695</v>
      </c>
      <c r="R14" s="112">
        <f>H14-'1.4 Udbytter'!R14</f>
        <v>-175.658711</v>
      </c>
      <c r="S14" s="112">
        <f>I14-'1.4 Udbytter'!S14</f>
        <v>665.1237980000001</v>
      </c>
      <c r="T14" s="200"/>
    </row>
    <row r="15" spans="1:20" ht="12.75">
      <c r="A15" s="111" t="s">
        <v>25</v>
      </c>
      <c r="B15" s="112">
        <v>144.66636</v>
      </c>
      <c r="C15" s="112">
        <v>142</v>
      </c>
      <c r="D15" s="146">
        <v>929</v>
      </c>
      <c r="E15" s="146">
        <v>18</v>
      </c>
      <c r="F15" s="215">
        <v>588.865203</v>
      </c>
      <c r="G15" s="146">
        <v>-62.1541</v>
      </c>
      <c r="H15" s="215">
        <v>-12.0397</v>
      </c>
      <c r="I15" s="215">
        <v>-363.549519</v>
      </c>
      <c r="J15" s="159"/>
      <c r="K15" s="149" t="s">
        <v>25</v>
      </c>
      <c r="L15" s="112">
        <v>141.66636</v>
      </c>
      <c r="M15" s="112">
        <v>131</v>
      </c>
      <c r="N15" s="112">
        <v>858.3248</v>
      </c>
      <c r="O15" s="112">
        <v>-64</v>
      </c>
      <c r="P15" s="217">
        <f>F15-'1.4 Udbytter'!P15</f>
        <v>480.46517199999994</v>
      </c>
      <c r="Q15" s="112">
        <v>-62.1541</v>
      </c>
      <c r="R15" s="112">
        <f>H15-'1.4 Udbytter'!R15</f>
        <v>-12.0397</v>
      </c>
      <c r="S15" s="112">
        <f>I15-'1.4 Udbytter'!S15</f>
        <v>-473.23022699999996</v>
      </c>
      <c r="T15" s="200"/>
    </row>
    <row r="16" spans="1:20" ht="12.75">
      <c r="A16" s="111" t="s">
        <v>244</v>
      </c>
      <c r="B16" s="112"/>
      <c r="C16" s="112"/>
      <c r="D16" s="146"/>
      <c r="E16" s="146"/>
      <c r="F16" s="215"/>
      <c r="G16" s="146">
        <v>51.754004</v>
      </c>
      <c r="H16" s="215">
        <v>13.93405</v>
      </c>
      <c r="I16" s="215">
        <v>65.688054</v>
      </c>
      <c r="J16" s="159"/>
      <c r="K16" s="111" t="s">
        <v>244</v>
      </c>
      <c r="L16" s="112"/>
      <c r="M16" s="112"/>
      <c r="N16" s="112"/>
      <c r="O16" s="112"/>
      <c r="P16" s="217"/>
      <c r="Q16" s="112">
        <v>51.754004</v>
      </c>
      <c r="R16" s="112">
        <f>H16-'1.4 Udbytter'!R16</f>
        <v>13.93405</v>
      </c>
      <c r="S16" s="112">
        <f>I16-'1.4 Udbytter'!S16</f>
        <v>65.688054</v>
      </c>
      <c r="T16" s="200"/>
    </row>
    <row r="17" spans="1:20" ht="12.75">
      <c r="A17" s="111" t="s">
        <v>189</v>
      </c>
      <c r="B17" s="112"/>
      <c r="C17" s="112">
        <v>0</v>
      </c>
      <c r="D17" s="146">
        <v>196</v>
      </c>
      <c r="E17" s="146">
        <v>5</v>
      </c>
      <c r="F17" s="215">
        <v>52.32194</v>
      </c>
      <c r="G17" s="146">
        <v>0.532</v>
      </c>
      <c r="H17" s="215">
        <v>0</v>
      </c>
      <c r="I17" s="215">
        <v>11.436887</v>
      </c>
      <c r="J17" s="159"/>
      <c r="K17" s="149" t="s">
        <v>189</v>
      </c>
      <c r="L17" s="112"/>
      <c r="M17" s="112">
        <v>0</v>
      </c>
      <c r="N17" s="112">
        <v>196</v>
      </c>
      <c r="O17" s="112">
        <v>-3</v>
      </c>
      <c r="P17" s="217">
        <f>F17-'1.4 Udbytter'!P17</f>
        <v>48.633914999999995</v>
      </c>
      <c r="Q17" s="112">
        <v>0.532</v>
      </c>
      <c r="R17" s="112">
        <f>H17-'1.4 Udbytter'!R17</f>
        <v>0</v>
      </c>
      <c r="S17" s="112">
        <f>I17-'1.4 Udbytter'!S17</f>
        <v>0.07363100000000067</v>
      </c>
      <c r="T17" s="200"/>
    </row>
    <row r="18" spans="1:20" ht="13.5" customHeight="1">
      <c r="A18" s="111" t="s">
        <v>7</v>
      </c>
      <c r="B18" s="112">
        <v>1208.649131</v>
      </c>
      <c r="C18" s="112">
        <v>872</v>
      </c>
      <c r="D18" s="112">
        <v>924</v>
      </c>
      <c r="E18" s="112">
        <v>577</v>
      </c>
      <c r="F18" s="215">
        <v>1728.33596</v>
      </c>
      <c r="G18" s="146">
        <v>102.82651</v>
      </c>
      <c r="H18" s="215">
        <v>52.000963</v>
      </c>
      <c r="I18" s="215">
        <v>799.298241</v>
      </c>
      <c r="J18" s="159"/>
      <c r="K18" s="149" t="s">
        <v>7</v>
      </c>
      <c r="L18" s="112">
        <v>1028.649131</v>
      </c>
      <c r="M18" s="112">
        <v>541</v>
      </c>
      <c r="N18" s="112">
        <v>593.494685</v>
      </c>
      <c r="O18" s="112">
        <v>177</v>
      </c>
      <c r="P18" s="217">
        <f>F18-'1.4 Udbytter'!P18</f>
        <v>1442.274195</v>
      </c>
      <c r="Q18" s="112">
        <v>102.82651</v>
      </c>
      <c r="R18" s="112">
        <f>H18-'1.4 Udbytter'!R18</f>
        <v>52.000963</v>
      </c>
      <c r="S18" s="112">
        <f>I18-'1.4 Udbytter'!S18</f>
        <v>234.11049500000001</v>
      </c>
      <c r="T18" s="200"/>
    </row>
    <row r="19" spans="1:20" ht="13.5" customHeight="1">
      <c r="A19" s="111" t="s">
        <v>55</v>
      </c>
      <c r="B19" s="112">
        <v>652.921734</v>
      </c>
      <c r="C19" s="112">
        <v>-63</v>
      </c>
      <c r="D19" s="112">
        <v>-326</v>
      </c>
      <c r="E19" s="112">
        <v>-310</v>
      </c>
      <c r="F19" s="215">
        <v>174.74208133</v>
      </c>
      <c r="G19" s="146">
        <v>75.96708325</v>
      </c>
      <c r="H19" s="215">
        <v>46.08067777</v>
      </c>
      <c r="I19" s="215">
        <v>411.29114388</v>
      </c>
      <c r="J19" s="159"/>
      <c r="K19" s="149" t="s">
        <v>55</v>
      </c>
      <c r="L19" s="112">
        <v>585.921734</v>
      </c>
      <c r="M19" s="112">
        <v>-122</v>
      </c>
      <c r="N19" s="112">
        <v>-353.912238</v>
      </c>
      <c r="O19" s="112">
        <v>-312</v>
      </c>
      <c r="P19" s="217">
        <f>F19-'1.4 Udbytter'!P19</f>
        <v>161.46589312999998</v>
      </c>
      <c r="Q19" s="112">
        <v>75.96708325</v>
      </c>
      <c r="R19" s="112">
        <f>H19-'1.4 Udbytter'!R19</f>
        <v>46.08067777</v>
      </c>
      <c r="S19" s="112">
        <f>I19-'1.4 Udbytter'!S19</f>
        <v>389.30432228</v>
      </c>
      <c r="T19" s="200"/>
    </row>
    <row r="20" spans="1:20" ht="13.5" customHeight="1">
      <c r="A20" s="111" t="s">
        <v>203</v>
      </c>
      <c r="B20" s="112"/>
      <c r="C20" s="112"/>
      <c r="D20" s="112">
        <v>319</v>
      </c>
      <c r="E20" s="194">
        <v>165</v>
      </c>
      <c r="F20" s="187">
        <v>396.618677</v>
      </c>
      <c r="G20" s="146">
        <v>0</v>
      </c>
      <c r="H20" s="215">
        <v>0</v>
      </c>
      <c r="I20" s="215">
        <v>0</v>
      </c>
      <c r="J20" s="159"/>
      <c r="K20" s="149" t="s">
        <v>203</v>
      </c>
      <c r="L20" s="112"/>
      <c r="M20" s="112"/>
      <c r="N20" s="112">
        <v>319</v>
      </c>
      <c r="O20" s="112">
        <v>165</v>
      </c>
      <c r="P20" s="217">
        <f>F20-'1.4 Udbytter'!P20</f>
        <v>381.013457</v>
      </c>
      <c r="Q20" s="112">
        <v>0</v>
      </c>
      <c r="R20" s="112">
        <f>H20-'1.4 Udbytter'!R20</f>
        <v>0</v>
      </c>
      <c r="S20" s="112">
        <f>I20-'1.4 Udbytter'!S20</f>
        <v>0</v>
      </c>
      <c r="T20" s="200"/>
    </row>
    <row r="21" spans="1:20" ht="15" customHeight="1">
      <c r="A21" s="111" t="s">
        <v>8</v>
      </c>
      <c r="B21" s="112">
        <v>1376.036168</v>
      </c>
      <c r="C21" s="112">
        <v>-1465</v>
      </c>
      <c r="D21" s="112">
        <v>-894</v>
      </c>
      <c r="E21" s="112">
        <v>1018</v>
      </c>
      <c r="F21" s="215">
        <v>130.677718</v>
      </c>
      <c r="G21" s="146">
        <v>139.43631</v>
      </c>
      <c r="H21" s="215">
        <v>7.782805</v>
      </c>
      <c r="I21" s="215">
        <v>298.740503</v>
      </c>
      <c r="J21" s="159"/>
      <c r="K21" s="149" t="s">
        <v>8</v>
      </c>
      <c r="L21" s="112">
        <v>1036.036168</v>
      </c>
      <c r="M21" s="112">
        <v>-1860</v>
      </c>
      <c r="N21" s="112">
        <v>-1107.460143</v>
      </c>
      <c r="O21" s="112">
        <v>773</v>
      </c>
      <c r="P21" s="217">
        <f>F21-'1.4 Udbytter'!P21</f>
        <v>-63.295229000000006</v>
      </c>
      <c r="Q21" s="112">
        <v>139.43631</v>
      </c>
      <c r="R21" s="112">
        <f>H21-'1.4 Udbytter'!R21</f>
        <v>7.782805</v>
      </c>
      <c r="S21" s="112">
        <f>I21-'1.4 Udbytter'!S21</f>
        <v>100.36773099999999</v>
      </c>
      <c r="T21" s="200"/>
    </row>
    <row r="22" spans="1:20" ht="12.75">
      <c r="A22" s="111" t="s">
        <v>56</v>
      </c>
      <c r="B22" s="112">
        <v>313.566245</v>
      </c>
      <c r="C22" s="112">
        <v>2457</v>
      </c>
      <c r="D22" s="112">
        <v>3339</v>
      </c>
      <c r="E22" s="112">
        <v>2675</v>
      </c>
      <c r="F22" s="218">
        <v>494.29342817</v>
      </c>
      <c r="G22" s="146">
        <v>-589.45143032</v>
      </c>
      <c r="H22" s="215">
        <v>-56.47893005</v>
      </c>
      <c r="I22" s="215">
        <v>562.41780764</v>
      </c>
      <c r="J22" s="159"/>
      <c r="K22" s="149" t="s">
        <v>56</v>
      </c>
      <c r="L22" s="112">
        <v>313.566245</v>
      </c>
      <c r="M22" s="112">
        <v>2457</v>
      </c>
      <c r="N22" s="112">
        <v>3320.584389</v>
      </c>
      <c r="O22" s="112">
        <v>2614</v>
      </c>
      <c r="P22" s="217">
        <f>F22-'1.4 Udbytter'!P22</f>
        <v>471.71972817000005</v>
      </c>
      <c r="Q22" s="112">
        <v>-589.45143032</v>
      </c>
      <c r="R22" s="112">
        <f>H22-'1.4 Udbytter'!R22</f>
        <v>-56.47893005</v>
      </c>
      <c r="S22" s="112">
        <f>I22-'1.4 Udbytter'!S22</f>
        <v>535.67130764</v>
      </c>
      <c r="T22" s="200"/>
    </row>
    <row r="23" spans="1:20" ht="14.25" customHeight="1">
      <c r="A23" s="111" t="s">
        <v>229</v>
      </c>
      <c r="B23" s="112"/>
      <c r="C23" s="112"/>
      <c r="D23" s="112"/>
      <c r="E23" s="112"/>
      <c r="F23" s="218">
        <v>54.980784</v>
      </c>
      <c r="G23" s="146">
        <v>0</v>
      </c>
      <c r="H23" s="215">
        <v>-9.64894</v>
      </c>
      <c r="I23" s="215">
        <v>-14.61189</v>
      </c>
      <c r="J23" s="159"/>
      <c r="K23" s="149" t="s">
        <v>229</v>
      </c>
      <c r="L23" s="112"/>
      <c r="M23" s="112"/>
      <c r="N23" s="112"/>
      <c r="O23" s="112"/>
      <c r="P23" s="217">
        <f>F23-'1.4 Udbytter'!P23</f>
        <v>54.980784</v>
      </c>
      <c r="Q23" s="112">
        <v>0</v>
      </c>
      <c r="R23" s="112">
        <f>H23-'1.4 Udbytter'!R23</f>
        <v>-9.64894</v>
      </c>
      <c r="S23" s="112">
        <f>I23-'1.4 Udbytter'!S23</f>
        <v>-14.61189</v>
      </c>
      <c r="T23" s="200"/>
    </row>
    <row r="24" spans="1:20" ht="14.25" customHeight="1">
      <c r="A24" s="111" t="s">
        <v>9</v>
      </c>
      <c r="B24" s="112">
        <v>-965.156623</v>
      </c>
      <c r="C24" s="112">
        <v>-328</v>
      </c>
      <c r="D24" s="112">
        <v>4474</v>
      </c>
      <c r="E24" s="112">
        <v>825</v>
      </c>
      <c r="F24" s="112">
        <v>16814.23380736</v>
      </c>
      <c r="G24" s="146">
        <v>117.2620157</v>
      </c>
      <c r="H24" s="215">
        <v>147.80761513</v>
      </c>
      <c r="I24" s="215">
        <v>1348.907958564868</v>
      </c>
      <c r="J24" s="159"/>
      <c r="K24" s="149" t="s">
        <v>9</v>
      </c>
      <c r="L24" s="112">
        <v>-2080.156623</v>
      </c>
      <c r="M24" s="112">
        <v>-1035</v>
      </c>
      <c r="N24" s="112">
        <v>3744.529362</v>
      </c>
      <c r="O24" s="112">
        <v>-840</v>
      </c>
      <c r="P24" s="217">
        <f>F24-'1.4 Udbytter'!P24</f>
        <v>15972.64878866</v>
      </c>
      <c r="Q24" s="112">
        <v>117.2620157</v>
      </c>
      <c r="R24" s="112">
        <f>H24-'1.4 Udbytter'!R24</f>
        <v>147.80761513</v>
      </c>
      <c r="S24" s="112">
        <f>I24-'1.4 Udbytter'!S24</f>
        <v>-1121.583937335132</v>
      </c>
      <c r="T24" s="200"/>
    </row>
    <row r="25" spans="1:20" ht="13.5" customHeight="1">
      <c r="A25" s="111" t="s">
        <v>209</v>
      </c>
      <c r="B25" s="112"/>
      <c r="C25" s="112"/>
      <c r="D25" s="112"/>
      <c r="E25" s="112">
        <v>2857</v>
      </c>
      <c r="F25" s="112">
        <v>572.23003502</v>
      </c>
      <c r="G25" s="146">
        <v>20.26887557</v>
      </c>
      <c r="H25" s="215">
        <v>-1.0961034</v>
      </c>
      <c r="I25" s="215">
        <v>116.17617091</v>
      </c>
      <c r="J25" s="159"/>
      <c r="K25" s="149" t="s">
        <v>209</v>
      </c>
      <c r="L25" s="112"/>
      <c r="M25" s="112"/>
      <c r="N25" s="112"/>
      <c r="O25" s="112">
        <v>2857</v>
      </c>
      <c r="P25" s="217">
        <f>F25-'1.4 Udbytter'!P25</f>
        <v>572.23003502</v>
      </c>
      <c r="Q25" s="112">
        <v>20.26887557</v>
      </c>
      <c r="R25" s="112">
        <f>H25-'1.4 Udbytter'!R25</f>
        <v>-1.0961034</v>
      </c>
      <c r="S25" s="112">
        <f>I25-'1.4 Udbytter'!S25</f>
        <v>116.17617091</v>
      </c>
      <c r="T25" s="200"/>
    </row>
    <row r="26" spans="1:20" ht="12.75">
      <c r="A26" s="111" t="s">
        <v>210</v>
      </c>
      <c r="B26" s="112">
        <v>4840.074291</v>
      </c>
      <c r="C26" s="112">
        <v>1429</v>
      </c>
      <c r="D26" s="112">
        <v>2635</v>
      </c>
      <c r="E26" s="112">
        <v>6558</v>
      </c>
      <c r="F26" s="112">
        <v>-1589.96137491</v>
      </c>
      <c r="G26" s="146">
        <v>-460.63019391</v>
      </c>
      <c r="H26" s="215">
        <v>-26.07829543</v>
      </c>
      <c r="I26" s="215">
        <v>-2183.08497975</v>
      </c>
      <c r="J26" s="159"/>
      <c r="K26" s="149" t="s">
        <v>210</v>
      </c>
      <c r="L26" s="112">
        <v>4389.074291</v>
      </c>
      <c r="M26" s="112">
        <v>1005</v>
      </c>
      <c r="N26" s="112">
        <v>2203.623565</v>
      </c>
      <c r="O26" s="112">
        <v>5690</v>
      </c>
      <c r="P26" s="217">
        <f>F26-'1.4 Udbytter'!P26</f>
        <v>-1990.8801525099998</v>
      </c>
      <c r="Q26" s="112">
        <v>-460.63019391</v>
      </c>
      <c r="R26" s="112">
        <f>H26-'1.4 Udbytter'!R26</f>
        <v>-26.07829543</v>
      </c>
      <c r="S26" s="112">
        <f>I26-'1.4 Udbytter'!S26</f>
        <v>-3727.32290535</v>
      </c>
      <c r="T26" s="200"/>
    </row>
    <row r="27" spans="1:20" ht="12.75">
      <c r="A27" s="111" t="s">
        <v>57</v>
      </c>
      <c r="B27" s="112">
        <v>215.744186</v>
      </c>
      <c r="C27" s="112">
        <v>311</v>
      </c>
      <c r="D27" s="112">
        <v>450</v>
      </c>
      <c r="E27" s="112">
        <v>261</v>
      </c>
      <c r="F27" s="112">
        <v>-169.147245</v>
      </c>
      <c r="G27" s="146">
        <v>53.47692</v>
      </c>
      <c r="H27" s="215">
        <v>37.71001</v>
      </c>
      <c r="I27" s="215">
        <v>330.054209</v>
      </c>
      <c r="J27" s="159"/>
      <c r="K27" s="149" t="s">
        <v>57</v>
      </c>
      <c r="L27" s="112">
        <v>143.744186</v>
      </c>
      <c r="M27" s="112">
        <v>234</v>
      </c>
      <c r="N27" s="112">
        <v>314.313896</v>
      </c>
      <c r="O27" s="112">
        <v>86</v>
      </c>
      <c r="P27" s="217">
        <f>F27-'1.4 Udbytter'!P27</f>
        <v>-309.29334900000003</v>
      </c>
      <c r="Q27" s="112">
        <v>53.47692</v>
      </c>
      <c r="R27" s="112">
        <f>H27-'1.4 Udbytter'!R27</f>
        <v>37.71001</v>
      </c>
      <c r="S27" s="112">
        <f>I27-'1.4 Udbytter'!S27</f>
        <v>85.34057700000002</v>
      </c>
      <c r="T27" s="200"/>
    </row>
    <row r="28" spans="1:20" ht="12.75">
      <c r="A28" s="111" t="s">
        <v>26</v>
      </c>
      <c r="B28" s="112">
        <v>665.943059</v>
      </c>
      <c r="C28" s="112">
        <v>892</v>
      </c>
      <c r="D28" s="112">
        <v>3673</v>
      </c>
      <c r="E28" s="112">
        <v>3943</v>
      </c>
      <c r="F28" s="112">
        <v>3147.27029</v>
      </c>
      <c r="G28" s="146">
        <v>-129</v>
      </c>
      <c r="H28" s="215">
        <v>35.858341</v>
      </c>
      <c r="I28" s="215">
        <v>1024.600906</v>
      </c>
      <c r="J28" s="159"/>
      <c r="K28" s="149" t="s">
        <v>26</v>
      </c>
      <c r="L28" s="112">
        <v>230.94305899999995</v>
      </c>
      <c r="M28" s="112">
        <v>551</v>
      </c>
      <c r="N28" s="112">
        <v>3100.964739</v>
      </c>
      <c r="O28" s="112">
        <v>2614</v>
      </c>
      <c r="P28" s="217">
        <f>F28-'1.4 Udbytter'!P28</f>
        <v>2415.3420029999997</v>
      </c>
      <c r="Q28" s="112">
        <v>-129</v>
      </c>
      <c r="R28" s="112">
        <f>H28-'1.4 Udbytter'!R28</f>
        <v>35.858341</v>
      </c>
      <c r="S28" s="112">
        <f>I28-'1.4 Udbytter'!S28</f>
        <v>-197.834564</v>
      </c>
      <c r="T28" s="200"/>
    </row>
    <row r="29" spans="1:20" ht="12.75">
      <c r="A29" s="111" t="s">
        <v>193</v>
      </c>
      <c r="B29" s="112">
        <v>-101.678862</v>
      </c>
      <c r="C29" s="112">
        <v>-27</v>
      </c>
      <c r="D29" s="112">
        <v>-14</v>
      </c>
      <c r="E29" s="112">
        <v>-5</v>
      </c>
      <c r="F29" s="112">
        <v>-80.94848684881676</v>
      </c>
      <c r="G29" s="146"/>
      <c r="H29" s="215"/>
      <c r="I29" s="215"/>
      <c r="J29" s="159"/>
      <c r="K29" s="149" t="s">
        <v>193</v>
      </c>
      <c r="L29" s="112">
        <v>-101.678862</v>
      </c>
      <c r="M29" s="112">
        <v>-27</v>
      </c>
      <c r="N29" s="112">
        <v>-14</v>
      </c>
      <c r="O29" s="112">
        <v>-5</v>
      </c>
      <c r="P29" s="217">
        <f>F29-'1.4 Udbytter'!P29</f>
        <v>-80.94848684881676</v>
      </c>
      <c r="Q29" s="112">
        <v>0</v>
      </c>
      <c r="R29" s="112">
        <f>H29-'1.4 Udbytter'!R29</f>
        <v>0</v>
      </c>
      <c r="S29" s="112">
        <f>I29-'1.4 Udbytter'!S29</f>
        <v>0</v>
      </c>
      <c r="T29" s="200"/>
    </row>
    <row r="30" spans="1:20" ht="12.75">
      <c r="A30" s="111" t="s">
        <v>10</v>
      </c>
      <c r="B30" s="112">
        <v>51.006223</v>
      </c>
      <c r="C30" s="112">
        <v>35</v>
      </c>
      <c r="D30" s="112">
        <v>21</v>
      </c>
      <c r="E30" s="112">
        <v>98</v>
      </c>
      <c r="F30" s="112">
        <v>108.282582</v>
      </c>
      <c r="G30" s="146">
        <v>11.843059</v>
      </c>
      <c r="H30" s="215">
        <v>11.714894</v>
      </c>
      <c r="I30" s="215">
        <v>115.771075</v>
      </c>
      <c r="J30" s="159"/>
      <c r="K30" s="149" t="s">
        <v>10</v>
      </c>
      <c r="L30" s="112">
        <v>47.006223</v>
      </c>
      <c r="M30" s="112">
        <v>12</v>
      </c>
      <c r="N30" s="112">
        <v>-17.288007999999998</v>
      </c>
      <c r="O30" s="112">
        <v>69</v>
      </c>
      <c r="P30" s="217">
        <f>F30-'1.4 Udbytter'!P30</f>
        <v>48.95191200000001</v>
      </c>
      <c r="Q30" s="112">
        <v>11.843059</v>
      </c>
      <c r="R30" s="112">
        <f>H30-'1.4 Udbytter'!R30</f>
        <v>11.714894</v>
      </c>
      <c r="S30" s="112">
        <f>I30-'1.4 Udbytter'!S30</f>
        <v>67.2817</v>
      </c>
      <c r="T30" s="200"/>
    </row>
    <row r="31" spans="1:20" ht="14.25" customHeight="1">
      <c r="A31" s="111" t="s">
        <v>227</v>
      </c>
      <c r="B31" s="112">
        <v>230.678765</v>
      </c>
      <c r="C31" s="112">
        <v>46</v>
      </c>
      <c r="D31" s="112">
        <v>-24</v>
      </c>
      <c r="E31" s="112">
        <v>-40</v>
      </c>
      <c r="F31" s="112">
        <v>-1175.18522845927</v>
      </c>
      <c r="G31" s="146">
        <v>0.80434</v>
      </c>
      <c r="H31" s="215">
        <v>14.29111</v>
      </c>
      <c r="I31" s="215">
        <v>5.92158634</v>
      </c>
      <c r="J31" s="159"/>
      <c r="K31" s="111" t="s">
        <v>227</v>
      </c>
      <c r="L31" s="112">
        <v>189.678765</v>
      </c>
      <c r="M31" s="112">
        <v>-26</v>
      </c>
      <c r="N31" s="112">
        <v>-100.970388</v>
      </c>
      <c r="O31" s="112">
        <v>-124</v>
      </c>
      <c r="P31" s="217">
        <f>F31-'1.4 Udbytter'!P31</f>
        <v>-1262.69187625927</v>
      </c>
      <c r="Q31" s="112">
        <v>0.80434</v>
      </c>
      <c r="R31" s="112">
        <f>H31-'1.4 Udbytter'!R31</f>
        <v>14.29111</v>
      </c>
      <c r="S31" s="112">
        <f>I31-'1.4 Udbytter'!S31</f>
        <v>-39.54860196</v>
      </c>
      <c r="T31" s="200"/>
    </row>
    <row r="32" spans="1:20" ht="12.75" customHeight="1">
      <c r="A32" s="111" t="s">
        <v>11</v>
      </c>
      <c r="B32" s="112">
        <v>16031.977387</v>
      </c>
      <c r="C32" s="112">
        <v>15625</v>
      </c>
      <c r="D32" s="112">
        <v>11111</v>
      </c>
      <c r="E32" s="194">
        <v>14939</v>
      </c>
      <c r="F32" s="112">
        <v>6791.027233</v>
      </c>
      <c r="G32" s="146">
        <v>293.439297</v>
      </c>
      <c r="H32" s="215">
        <v>306.804612</v>
      </c>
      <c r="I32" s="215">
        <v>7668.421924</v>
      </c>
      <c r="J32" s="159"/>
      <c r="K32" s="149" t="s">
        <v>11</v>
      </c>
      <c r="L32" s="112">
        <v>12059.977387</v>
      </c>
      <c r="M32" s="112">
        <v>12601</v>
      </c>
      <c r="N32" s="112">
        <v>4762.051606</v>
      </c>
      <c r="O32" s="112">
        <v>6650</v>
      </c>
      <c r="P32" s="217">
        <f>F32-'1.4 Udbytter'!P32</f>
        <v>-848.1729483499994</v>
      </c>
      <c r="Q32" s="112">
        <v>293.439297</v>
      </c>
      <c r="R32" s="112">
        <f>H32-'1.4 Udbytter'!R32</f>
        <v>306.804612</v>
      </c>
      <c r="S32" s="112">
        <f>I32-'1.4 Udbytter'!S32</f>
        <v>-145.46238239999911</v>
      </c>
      <c r="T32" s="200"/>
    </row>
    <row r="33" spans="1:20" ht="12.75">
      <c r="A33" s="111" t="s">
        <v>12</v>
      </c>
      <c r="B33" s="112">
        <v>1905.7156</v>
      </c>
      <c r="C33" s="112">
        <v>4985</v>
      </c>
      <c r="D33" s="112">
        <v>3178</v>
      </c>
      <c r="E33" s="112">
        <v>2602</v>
      </c>
      <c r="F33" s="194">
        <v>18570.953093847056</v>
      </c>
      <c r="G33" s="146">
        <v>3389.2082008134676</v>
      </c>
      <c r="H33" s="215">
        <v>2049.4290897429382</v>
      </c>
      <c r="I33" s="215">
        <v>18497.58201461846</v>
      </c>
      <c r="J33" s="159"/>
      <c r="K33" s="149" t="s">
        <v>12</v>
      </c>
      <c r="L33" s="112">
        <v>1517.7156</v>
      </c>
      <c r="M33" s="112">
        <v>4357</v>
      </c>
      <c r="N33" s="112">
        <v>2284.00979</v>
      </c>
      <c r="O33" s="112">
        <v>1364</v>
      </c>
      <c r="P33" s="217">
        <f>F33-'1.4 Udbytter'!P33</f>
        <v>17272.329665266552</v>
      </c>
      <c r="Q33" s="112">
        <v>3389.2082008134676</v>
      </c>
      <c r="R33" s="112">
        <f>H33-'1.4 Udbytter'!R33</f>
        <v>2049.4290897429382</v>
      </c>
      <c r="S33" s="112">
        <f>I33-'1.4 Udbytter'!S33</f>
        <v>16910.66673451846</v>
      </c>
      <c r="T33" s="200"/>
    </row>
    <row r="34" spans="1:20" ht="12.75">
      <c r="A34" s="111" t="s">
        <v>191</v>
      </c>
      <c r="B34" s="112"/>
      <c r="C34" s="112">
        <v>1212</v>
      </c>
      <c r="D34" s="112">
        <v>1756</v>
      </c>
      <c r="E34" s="112">
        <v>3099</v>
      </c>
      <c r="F34" s="112">
        <v>3890.18865289</v>
      </c>
      <c r="G34" s="146">
        <v>874.4396686</v>
      </c>
      <c r="H34" s="215">
        <v>683.34444871</v>
      </c>
      <c r="I34" s="215">
        <v>2954.05946163</v>
      </c>
      <c r="J34" s="159"/>
      <c r="K34" s="149" t="s">
        <v>191</v>
      </c>
      <c r="L34" s="112">
        <v>0</v>
      </c>
      <c r="M34" s="112">
        <v>1162</v>
      </c>
      <c r="N34" s="112">
        <v>1576.904249</v>
      </c>
      <c r="O34" s="112">
        <v>2709</v>
      </c>
      <c r="P34" s="217">
        <f>F34-'1.4 Udbytter'!P34</f>
        <v>3369.49828969</v>
      </c>
      <c r="Q34" s="112">
        <v>874.4396686</v>
      </c>
      <c r="R34" s="112">
        <f>H34-'1.4 Udbytter'!R34</f>
        <v>683.34444871</v>
      </c>
      <c r="S34" s="112">
        <f>I34-'1.4 Udbytter'!S34</f>
        <v>2611.50212233</v>
      </c>
      <c r="T34" s="200"/>
    </row>
    <row r="35" spans="1:20" ht="13.5" customHeight="1">
      <c r="A35" s="111" t="s">
        <v>161</v>
      </c>
      <c r="B35" s="112">
        <v>-1001.657832</v>
      </c>
      <c r="C35" s="112">
        <v>-3175</v>
      </c>
      <c r="D35" s="112">
        <v>1254</v>
      </c>
      <c r="E35" s="112">
        <v>-2517</v>
      </c>
      <c r="F35" s="112">
        <v>-852.720532</v>
      </c>
      <c r="G35" s="146">
        <v>-354.10021</v>
      </c>
      <c r="H35" s="215">
        <v>-92.97137</v>
      </c>
      <c r="I35" s="215">
        <v>903.071793</v>
      </c>
      <c r="J35" s="159"/>
      <c r="K35" s="149" t="s">
        <v>161</v>
      </c>
      <c r="L35" s="112">
        <v>-1691.6578319999999</v>
      </c>
      <c r="M35" s="112">
        <v>-3420</v>
      </c>
      <c r="N35" s="112">
        <v>917.875627</v>
      </c>
      <c r="O35" s="112">
        <v>-3098</v>
      </c>
      <c r="P35" s="217">
        <f>F35-'1.4 Udbytter'!P35</f>
        <v>-1725.6417660000002</v>
      </c>
      <c r="Q35" s="112">
        <v>-354.10021</v>
      </c>
      <c r="R35" s="112">
        <f>H35-'1.4 Udbytter'!R35</f>
        <v>-92.97137</v>
      </c>
      <c r="S35" s="112">
        <f>I35-'1.4 Udbytter'!S35</f>
        <v>-94.77826100000004</v>
      </c>
      <c r="T35" s="200"/>
    </row>
    <row r="36" spans="1:20" ht="12.75" customHeight="1">
      <c r="A36" s="111" t="s">
        <v>158</v>
      </c>
      <c r="B36" s="112">
        <v>401</v>
      </c>
      <c r="C36" s="112">
        <v>-2042</v>
      </c>
      <c r="D36" s="146">
        <v>-1689</v>
      </c>
      <c r="E36" s="177">
        <v>-2058</v>
      </c>
      <c r="F36" s="177">
        <v>-421</v>
      </c>
      <c r="G36" s="177">
        <v>-12</v>
      </c>
      <c r="H36" s="215">
        <v>-23.025261999999998</v>
      </c>
      <c r="I36" s="215">
        <v>-369.025262</v>
      </c>
      <c r="J36" s="159"/>
      <c r="K36" s="149" t="s">
        <v>158</v>
      </c>
      <c r="L36" s="112">
        <v>401</v>
      </c>
      <c r="M36" s="112">
        <v>-2042</v>
      </c>
      <c r="N36" s="112">
        <v>-1692</v>
      </c>
      <c r="O36" s="112">
        <v>-2075</v>
      </c>
      <c r="P36" s="217">
        <f>F36-'1.4 Udbytter'!P36</f>
        <v>-421</v>
      </c>
      <c r="Q36" s="112">
        <v>-12</v>
      </c>
      <c r="R36" s="112">
        <f>H36-'1.4 Udbytter'!R36</f>
        <v>-23.025261999999998</v>
      </c>
      <c r="S36" s="112">
        <f>I36-'1.4 Udbytter'!S36</f>
        <v>-369.025262</v>
      </c>
      <c r="T36" s="200"/>
    </row>
    <row r="37" spans="1:20" ht="12.75">
      <c r="A37" s="111" t="s">
        <v>13</v>
      </c>
      <c r="B37" s="112">
        <v>-1968.295173</v>
      </c>
      <c r="C37" s="112">
        <v>-165</v>
      </c>
      <c r="D37" s="146">
        <v>-1501</v>
      </c>
      <c r="E37" s="177">
        <v>792</v>
      </c>
      <c r="F37" s="177">
        <v>8413.69112575</v>
      </c>
      <c r="G37" s="146">
        <v>46.06413545</v>
      </c>
      <c r="H37" s="215">
        <v>278.3266076</v>
      </c>
      <c r="I37" s="215">
        <v>1445.20611883</v>
      </c>
      <c r="J37" s="159"/>
      <c r="K37" s="149" t="s">
        <v>13</v>
      </c>
      <c r="L37" s="112">
        <v>-3193.295173</v>
      </c>
      <c r="M37" s="112">
        <v>-1416</v>
      </c>
      <c r="N37" s="112">
        <v>-2452.2418310000003</v>
      </c>
      <c r="O37" s="112">
        <v>-684</v>
      </c>
      <c r="P37" s="217">
        <f>F37-'1.4 Udbytter'!P37</f>
        <v>7170.244887749999</v>
      </c>
      <c r="Q37" s="112">
        <v>46.06413545</v>
      </c>
      <c r="R37" s="112">
        <f>H37-'1.4 Udbytter'!R37</f>
        <v>278.3266076</v>
      </c>
      <c r="S37" s="112">
        <f>I37-'1.4 Udbytter'!S37</f>
        <v>-61.257033970000066</v>
      </c>
      <c r="T37" s="200"/>
    </row>
    <row r="38" spans="1:20" ht="12.75">
      <c r="A38" s="111" t="s">
        <v>23</v>
      </c>
      <c r="B38" s="112">
        <v>39.807995</v>
      </c>
      <c r="C38" s="112">
        <v>2</v>
      </c>
      <c r="D38" s="146">
        <v>53</v>
      </c>
      <c r="E38" s="146">
        <v>-15</v>
      </c>
      <c r="F38" s="146">
        <v>36.74123</v>
      </c>
      <c r="G38" s="146">
        <v>1.1379</v>
      </c>
      <c r="H38" s="215">
        <v>-1.88</v>
      </c>
      <c r="I38" s="215">
        <v>25.0732</v>
      </c>
      <c r="J38" s="159"/>
      <c r="K38" s="149" t="s">
        <v>23</v>
      </c>
      <c r="L38" s="112">
        <v>39.807995</v>
      </c>
      <c r="M38" s="112">
        <v>-1</v>
      </c>
      <c r="N38" s="112">
        <v>38.288887</v>
      </c>
      <c r="O38" s="112">
        <v>-15</v>
      </c>
      <c r="P38" s="217">
        <f>F38-'1.4 Udbytter'!P38</f>
        <v>27.427641</v>
      </c>
      <c r="Q38" s="112">
        <v>1.1379</v>
      </c>
      <c r="R38" s="112">
        <f>H38-'1.4 Udbytter'!R38</f>
        <v>-1.88</v>
      </c>
      <c r="S38" s="112">
        <f>I38-'1.4 Udbytter'!S38</f>
        <v>13.470126</v>
      </c>
      <c r="T38" s="200"/>
    </row>
    <row r="39" spans="1:20" ht="13.5" customHeight="1">
      <c r="A39" s="111" t="s">
        <v>24</v>
      </c>
      <c r="B39" s="112">
        <v>101.943499</v>
      </c>
      <c r="C39" s="112">
        <v>36</v>
      </c>
      <c r="D39" s="146">
        <v>403</v>
      </c>
      <c r="E39" s="146">
        <v>80</v>
      </c>
      <c r="F39" s="146">
        <v>12.576736785</v>
      </c>
      <c r="G39" s="146">
        <v>-23.093485</v>
      </c>
      <c r="H39" s="215">
        <v>-7.69317</v>
      </c>
      <c r="I39" s="215">
        <v>-38.41348941001</v>
      </c>
      <c r="J39" s="159"/>
      <c r="K39" s="149" t="s">
        <v>24</v>
      </c>
      <c r="L39" s="112">
        <v>91.943499</v>
      </c>
      <c r="M39" s="112">
        <v>30</v>
      </c>
      <c r="N39" s="112">
        <v>396.749188</v>
      </c>
      <c r="O39" s="112">
        <v>46</v>
      </c>
      <c r="P39" s="217">
        <f>F39-'1.4 Udbytter'!P39</f>
        <v>1.9079613849999983</v>
      </c>
      <c r="Q39" s="112">
        <v>-23.093485</v>
      </c>
      <c r="R39" s="112">
        <f>H39-'1.4 Udbytter'!R39</f>
        <v>-7.69317</v>
      </c>
      <c r="S39" s="112">
        <f>I39-'1.4 Udbytter'!S39</f>
        <v>-94.79639431001</v>
      </c>
      <c r="T39" s="200"/>
    </row>
    <row r="40" spans="1:20" ht="12.75">
      <c r="A40" s="111" t="s">
        <v>27</v>
      </c>
      <c r="B40" s="112">
        <v>107.657469</v>
      </c>
      <c r="C40" s="112">
        <v>72</v>
      </c>
      <c r="D40" s="146">
        <v>-26</v>
      </c>
      <c r="E40" s="146">
        <v>115</v>
      </c>
      <c r="F40" s="146">
        <v>140.29371661</v>
      </c>
      <c r="G40" s="146">
        <v>-5.89321042</v>
      </c>
      <c r="H40" s="215">
        <v>-8.04645402</v>
      </c>
      <c r="I40" s="215">
        <v>32.30330176</v>
      </c>
      <c r="J40" s="159"/>
      <c r="K40" s="149" t="s">
        <v>27</v>
      </c>
      <c r="L40" s="112">
        <v>102.657469</v>
      </c>
      <c r="M40" s="112">
        <v>62</v>
      </c>
      <c r="N40" s="112">
        <v>-51.835184999999996</v>
      </c>
      <c r="O40" s="112">
        <v>97</v>
      </c>
      <c r="P40" s="217">
        <f>F40-'1.4 Udbytter'!P40</f>
        <v>108.57962160999999</v>
      </c>
      <c r="Q40" s="112">
        <v>-5.89321042</v>
      </c>
      <c r="R40" s="112">
        <f>H40-'1.4 Udbytter'!R40</f>
        <v>-8.04645402</v>
      </c>
      <c r="S40" s="112">
        <f>I40-'1.4 Udbytter'!S40</f>
        <v>-9.985619040000003</v>
      </c>
      <c r="T40" s="200"/>
    </row>
    <row r="41" spans="1:20" ht="13.5" customHeight="1">
      <c r="A41" s="111" t="s">
        <v>159</v>
      </c>
      <c r="B41" s="112">
        <v>117.647124</v>
      </c>
      <c r="C41" s="112">
        <v>-398</v>
      </c>
      <c r="D41" s="146">
        <v>-948</v>
      </c>
      <c r="E41" s="146">
        <v>163</v>
      </c>
      <c r="F41" s="146">
        <v>3713.43611368</v>
      </c>
      <c r="G41" s="146">
        <v>-42.78508207</v>
      </c>
      <c r="H41" s="215">
        <v>-356.89343885</v>
      </c>
      <c r="I41" s="215">
        <v>-465.95089545</v>
      </c>
      <c r="J41" s="159"/>
      <c r="K41" s="149" t="s">
        <v>159</v>
      </c>
      <c r="L41" s="112">
        <v>-1959.352876</v>
      </c>
      <c r="M41" s="112">
        <v>-1484</v>
      </c>
      <c r="N41" s="112">
        <v>-1963.933087</v>
      </c>
      <c r="O41" s="112">
        <v>-1126</v>
      </c>
      <c r="P41" s="217">
        <f>F41-'1.4 Udbytter'!P41</f>
        <v>2890.28067643</v>
      </c>
      <c r="Q41" s="112">
        <v>-42.78508207</v>
      </c>
      <c r="R41" s="112">
        <f>H41-'1.4 Udbytter'!R41</f>
        <v>-356.89343885</v>
      </c>
      <c r="S41" s="112">
        <f>I41-'1.4 Udbytter'!S41</f>
        <v>-2177.79057245</v>
      </c>
      <c r="T41" s="200"/>
    </row>
    <row r="42" spans="1:20" ht="12.75">
      <c r="A42" s="111" t="s">
        <v>60</v>
      </c>
      <c r="B42" s="112">
        <v>-273.83664</v>
      </c>
      <c r="C42" s="112">
        <v>-84</v>
      </c>
      <c r="D42" s="146">
        <v>-233</v>
      </c>
      <c r="E42" s="146">
        <v>123</v>
      </c>
      <c r="F42" s="146">
        <v>363.43933088</v>
      </c>
      <c r="G42" s="146">
        <v>-2.83227706</v>
      </c>
      <c r="H42" s="215">
        <v>-23.130829</v>
      </c>
      <c r="I42" s="215">
        <v>-1788.06364822</v>
      </c>
      <c r="J42" s="159"/>
      <c r="K42" s="149" t="s">
        <v>60</v>
      </c>
      <c r="L42" s="112">
        <v>-273.83664</v>
      </c>
      <c r="M42" s="112">
        <v>-84</v>
      </c>
      <c r="N42" s="112">
        <v>-233</v>
      </c>
      <c r="O42" s="112">
        <v>123</v>
      </c>
      <c r="P42" s="217">
        <f>F42-'1.4 Udbytter'!P42</f>
        <v>363.43933088</v>
      </c>
      <c r="Q42" s="112">
        <v>-2.83227706</v>
      </c>
      <c r="R42" s="112">
        <f>H42-'1.4 Udbytter'!R42</f>
        <v>-23.130829</v>
      </c>
      <c r="S42" s="112">
        <f>I42-'1.4 Udbytter'!S42</f>
        <v>-1788.06364822</v>
      </c>
      <c r="T42" s="200"/>
    </row>
    <row r="43" spans="1:20" ht="12.75">
      <c r="A43" s="111" t="s">
        <v>28</v>
      </c>
      <c r="B43" s="112">
        <v>-162.723215</v>
      </c>
      <c r="C43" s="112">
        <v>-104</v>
      </c>
      <c r="D43" s="146"/>
      <c r="E43" s="146"/>
      <c r="F43" s="146"/>
      <c r="G43" s="146"/>
      <c r="H43" s="215"/>
      <c r="I43" s="215"/>
      <c r="J43" s="159"/>
      <c r="K43" s="149" t="s">
        <v>28</v>
      </c>
      <c r="L43" s="112">
        <v>-162.723215</v>
      </c>
      <c r="M43" s="112">
        <v>-104</v>
      </c>
      <c r="N43" s="112"/>
      <c r="O43" s="112"/>
      <c r="P43" s="217"/>
      <c r="Q43" s="112">
        <v>0</v>
      </c>
      <c r="R43" s="112">
        <f>H43-'1.4 Udbytter'!R43</f>
        <v>0</v>
      </c>
      <c r="S43" s="112">
        <f>I43-'1.4 Udbytter'!S43</f>
        <v>0</v>
      </c>
      <c r="T43" s="200"/>
    </row>
    <row r="44" spans="1:20" ht="12.75">
      <c r="A44" s="111" t="s">
        <v>194</v>
      </c>
      <c r="B44" s="112">
        <v>632.541924</v>
      </c>
      <c r="C44" s="112">
        <v>141</v>
      </c>
      <c r="D44" s="146">
        <v>673</v>
      </c>
      <c r="E44" s="146">
        <v>-2</v>
      </c>
      <c r="F44" s="146">
        <v>-933.07392595996</v>
      </c>
      <c r="G44" s="146">
        <v>-35.60012937</v>
      </c>
      <c r="H44" s="215">
        <v>-23.1705147</v>
      </c>
      <c r="I44" s="215">
        <v>-460.66413713</v>
      </c>
      <c r="J44" s="159"/>
      <c r="K44" s="149" t="s">
        <v>194</v>
      </c>
      <c r="L44" s="112">
        <v>537.541924</v>
      </c>
      <c r="M44" s="112">
        <v>-176</v>
      </c>
      <c r="N44" s="112">
        <v>399</v>
      </c>
      <c r="O44" s="112">
        <v>-795</v>
      </c>
      <c r="P44" s="217">
        <f>F44-'1.4 Udbytter'!P44</f>
        <v>-1570.77790245996</v>
      </c>
      <c r="Q44" s="112">
        <v>-35.60012937</v>
      </c>
      <c r="R44" s="112">
        <f>H44-'1.4 Udbytter'!R44</f>
        <v>-23.1705147</v>
      </c>
      <c r="S44" s="112">
        <f>I44-'1.4 Udbytter'!S44</f>
        <v>-1138.40775573</v>
      </c>
      <c r="T44" s="200"/>
    </row>
    <row r="45" spans="1:20" ht="12.75">
      <c r="A45" s="111" t="s">
        <v>61</v>
      </c>
      <c r="B45" s="112">
        <v>1055</v>
      </c>
      <c r="C45" s="112">
        <v>1334</v>
      </c>
      <c r="D45" s="146">
        <v>1393</v>
      </c>
      <c r="E45" s="146">
        <v>2275</v>
      </c>
      <c r="F45" s="159">
        <v>2466.8635735678276</v>
      </c>
      <c r="G45" s="146">
        <v>258.328547</v>
      </c>
      <c r="H45" s="260">
        <v>-16.318237</v>
      </c>
      <c r="I45" s="260">
        <v>690.108514215536</v>
      </c>
      <c r="J45" s="159"/>
      <c r="K45" s="149" t="s">
        <v>61</v>
      </c>
      <c r="L45" s="112">
        <v>1052</v>
      </c>
      <c r="M45" s="112">
        <v>1326</v>
      </c>
      <c r="N45" s="112">
        <v>1337</v>
      </c>
      <c r="O45" s="112">
        <v>2016</v>
      </c>
      <c r="P45" s="217">
        <f>F45-'1.4 Udbytter'!P45</f>
        <v>2400.6273135678275</v>
      </c>
      <c r="Q45" s="112">
        <v>258.328547</v>
      </c>
      <c r="R45" s="112">
        <f>H45-'1.4 Udbytter'!R45</f>
        <v>-16.318237</v>
      </c>
      <c r="S45" s="112">
        <f>I45-'1.4 Udbytter'!S45</f>
        <v>385.77620021553605</v>
      </c>
      <c r="T45" s="249"/>
    </row>
    <row r="46" spans="1:20" ht="12.75">
      <c r="A46" s="113" t="s">
        <v>15</v>
      </c>
      <c r="B46" s="84">
        <v>42947</v>
      </c>
      <c r="C46" s="84">
        <v>38044</v>
      </c>
      <c r="D46" s="84">
        <v>46911</v>
      </c>
      <c r="E46" s="84">
        <v>55552</v>
      </c>
      <c r="F46" s="84">
        <v>62584.04442471703</v>
      </c>
      <c r="G46" s="84">
        <v>3461.518469219322</v>
      </c>
      <c r="H46" s="84">
        <f>SUM(H3:H45)-H36</f>
        <v>3213.513589624347</v>
      </c>
      <c r="I46" s="84">
        <f>SUM(I3:I45)-I36</f>
        <v>48229.08185157868</v>
      </c>
      <c r="J46" s="159"/>
      <c r="K46" s="113" t="s">
        <v>15</v>
      </c>
      <c r="L46" s="84">
        <v>22765</v>
      </c>
      <c r="M46" s="84">
        <v>21563</v>
      </c>
      <c r="N46" s="84">
        <v>26015</v>
      </c>
      <c r="O46" s="84">
        <v>21134</v>
      </c>
      <c r="P46" s="84">
        <v>37654.92477804074</v>
      </c>
      <c r="Q46" s="84">
        <v>3243.3747999693223</v>
      </c>
      <c r="R46" s="84">
        <f>SUM(R3:R45)-R36</f>
        <v>3213.513589624347</v>
      </c>
      <c r="S46" s="84">
        <f>SUM(S3:S45)-S36</f>
        <v>9681.543421098675</v>
      </c>
      <c r="T46" s="249"/>
    </row>
    <row r="47" spans="1:20" ht="12.75">
      <c r="A47" s="114" t="s">
        <v>117</v>
      </c>
      <c r="B47" s="115">
        <f>B46+B36</f>
        <v>43348</v>
      </c>
      <c r="C47" s="115">
        <v>35507</v>
      </c>
      <c r="D47" s="115">
        <v>45222</v>
      </c>
      <c r="E47" s="115">
        <v>53494</v>
      </c>
      <c r="F47" s="115">
        <v>62163.04442471703</v>
      </c>
      <c r="G47" s="115">
        <v>3449.518469219322</v>
      </c>
      <c r="H47" s="115">
        <f>SUM(H3:H45)</f>
        <v>3190.4883276243468</v>
      </c>
      <c r="I47" s="115">
        <f>SUM(I3:I45)</f>
        <v>47860.05658957868</v>
      </c>
      <c r="J47" s="208"/>
      <c r="K47" s="114" t="s">
        <v>117</v>
      </c>
      <c r="L47" s="115">
        <v>23166</v>
      </c>
      <c r="M47" s="115">
        <v>19521</v>
      </c>
      <c r="N47" s="115">
        <v>24323</v>
      </c>
      <c r="O47" s="115">
        <v>19059</v>
      </c>
      <c r="P47" s="115">
        <v>37233.92477804074</v>
      </c>
      <c r="Q47" s="115">
        <v>3255.3747999693223</v>
      </c>
      <c r="R47" s="115">
        <f>SUM(R3:R45)</f>
        <v>3190.4883276243468</v>
      </c>
      <c r="S47" s="115">
        <f>SUM(S3:S45)</f>
        <v>9312.518159098676</v>
      </c>
      <c r="T47" s="200"/>
    </row>
    <row r="48" spans="1:20" ht="12.75">
      <c r="A48" s="249"/>
      <c r="B48" s="249"/>
      <c r="C48" s="249"/>
      <c r="D48" s="249"/>
      <c r="E48" s="249"/>
      <c r="F48" s="250"/>
      <c r="G48" s="250"/>
      <c r="H48" s="250"/>
      <c r="I48" s="250"/>
      <c r="J48" s="202"/>
      <c r="K48" s="249" t="s">
        <v>200</v>
      </c>
      <c r="L48" s="249"/>
      <c r="M48" s="249"/>
      <c r="N48" s="249"/>
      <c r="O48" s="249"/>
      <c r="P48" s="249"/>
      <c r="Q48" s="249"/>
      <c r="R48" s="249"/>
      <c r="S48" s="200"/>
      <c r="T48" s="200"/>
    </row>
    <row r="49" spans="1:20" s="200" customFormat="1" ht="12.75">
      <c r="A49" s="251"/>
      <c r="B49" s="251"/>
      <c r="C49" s="251"/>
      <c r="D49" s="251"/>
      <c r="E49" s="251"/>
      <c r="F49" s="251"/>
      <c r="G49" s="251"/>
      <c r="H49" s="251"/>
      <c r="I49" s="252"/>
      <c r="J49" s="249"/>
      <c r="K49" s="253"/>
      <c r="L49" s="199"/>
      <c r="M49" s="199"/>
      <c r="N49" s="199"/>
      <c r="O49" s="254"/>
      <c r="P49" s="254"/>
      <c r="Q49" s="254"/>
      <c r="R49" s="254"/>
      <c r="S49" s="199"/>
      <c r="T49" s="199"/>
    </row>
    <row r="50" spans="4:20" s="199" customFormat="1" ht="12.75">
      <c r="D50" s="255"/>
      <c r="E50" s="255"/>
      <c r="F50" s="255"/>
      <c r="G50" s="255"/>
      <c r="H50" s="255"/>
      <c r="I50" s="215"/>
      <c r="J50" s="252"/>
      <c r="K50" s="253"/>
      <c r="O50" s="254"/>
      <c r="P50" s="254"/>
      <c r="Q50" s="255"/>
      <c r="R50" s="255"/>
      <c r="S50" s="255"/>
      <c r="T50" s="251"/>
    </row>
    <row r="51" spans="5:19" s="199" customFormat="1" ht="12.75">
      <c r="E51" s="254"/>
      <c r="F51" s="254"/>
      <c r="G51" s="255"/>
      <c r="H51" s="255"/>
      <c r="I51" s="256"/>
      <c r="J51" s="256"/>
      <c r="K51" s="252"/>
      <c r="O51" s="254"/>
      <c r="P51" s="254"/>
      <c r="Q51" s="254"/>
      <c r="R51" s="254"/>
      <c r="S51" s="251"/>
    </row>
    <row r="52" spans="5:18" s="199" customFormat="1" ht="12.75">
      <c r="E52" s="254"/>
      <c r="F52" s="254"/>
      <c r="G52" s="254"/>
      <c r="H52" s="254"/>
      <c r="I52" s="257"/>
      <c r="J52" s="257"/>
      <c r="K52" s="253"/>
      <c r="O52" s="254"/>
      <c r="P52" s="254"/>
      <c r="Q52" s="254"/>
      <c r="R52" s="254"/>
    </row>
    <row r="53" spans="5:18" s="199" customFormat="1" ht="12.75">
      <c r="E53" s="254"/>
      <c r="F53" s="254"/>
      <c r="G53" s="254"/>
      <c r="H53" s="254"/>
      <c r="I53" s="257"/>
      <c r="J53" s="257"/>
      <c r="K53" s="253"/>
      <c r="O53" s="254"/>
      <c r="P53" s="254"/>
      <c r="Q53" s="254"/>
      <c r="R53" s="254"/>
    </row>
    <row r="54" spans="5:18" s="199" customFormat="1" ht="12.75">
      <c r="E54" s="254"/>
      <c r="F54" s="254"/>
      <c r="G54" s="254"/>
      <c r="H54" s="254"/>
      <c r="I54" s="257"/>
      <c r="J54" s="257"/>
      <c r="K54" s="253"/>
      <c r="O54" s="254"/>
      <c r="P54" s="254"/>
      <c r="Q54" s="254"/>
      <c r="R54" s="254"/>
    </row>
    <row r="55" spans="5:18" s="199" customFormat="1" ht="12.75">
      <c r="E55" s="254"/>
      <c r="F55" s="254"/>
      <c r="G55" s="254"/>
      <c r="H55" s="254"/>
      <c r="I55" s="257"/>
      <c r="J55" s="257"/>
      <c r="K55" s="253"/>
      <c r="O55" s="254"/>
      <c r="P55" s="254"/>
      <c r="Q55" s="254"/>
      <c r="R55" s="254"/>
    </row>
    <row r="56" spans="5:18" s="199" customFormat="1" ht="12.75">
      <c r="E56" s="254"/>
      <c r="F56" s="254"/>
      <c r="G56" s="254"/>
      <c r="H56" s="254"/>
      <c r="I56" s="257"/>
      <c r="J56" s="257"/>
      <c r="K56" s="253"/>
      <c r="O56" s="254"/>
      <c r="P56" s="254"/>
      <c r="Q56" s="254"/>
      <c r="R56" s="254"/>
    </row>
    <row r="57" spans="5:18" s="199" customFormat="1" ht="12.75">
      <c r="E57" s="254"/>
      <c r="F57" s="254"/>
      <c r="G57" s="254"/>
      <c r="H57" s="254"/>
      <c r="I57" s="257"/>
      <c r="J57" s="257"/>
      <c r="K57" s="253"/>
      <c r="O57" s="254"/>
      <c r="P57" s="254"/>
      <c r="Q57" s="254"/>
      <c r="R57" s="254"/>
    </row>
    <row r="58" spans="5:18" s="199" customFormat="1" ht="12.75">
      <c r="E58" s="254"/>
      <c r="F58" s="254"/>
      <c r="G58" s="254"/>
      <c r="H58" s="254"/>
      <c r="I58" s="257"/>
      <c r="J58" s="257"/>
      <c r="K58" s="253"/>
      <c r="O58" s="254"/>
      <c r="P58" s="254"/>
      <c r="Q58" s="254"/>
      <c r="R58" s="254"/>
    </row>
    <row r="59" spans="5:18" s="199" customFormat="1" ht="12.75">
      <c r="E59" s="254"/>
      <c r="F59" s="254"/>
      <c r="G59" s="254"/>
      <c r="H59" s="254"/>
      <c r="I59" s="257"/>
      <c r="J59" s="257"/>
      <c r="K59" s="253"/>
      <c r="O59" s="254"/>
      <c r="P59" s="254"/>
      <c r="Q59" s="254"/>
      <c r="R59" s="254"/>
    </row>
    <row r="60" spans="5:18" s="199" customFormat="1" ht="12.75">
      <c r="E60" s="254"/>
      <c r="F60" s="254"/>
      <c r="G60" s="254"/>
      <c r="H60" s="254"/>
      <c r="I60" s="257"/>
      <c r="J60" s="257"/>
      <c r="K60" s="253"/>
      <c r="O60" s="254"/>
      <c r="P60" s="254"/>
      <c r="Q60" s="254"/>
      <c r="R60" s="254"/>
    </row>
    <row r="61" spans="5:18" s="199" customFormat="1" ht="12.75">
      <c r="E61" s="254"/>
      <c r="F61" s="254"/>
      <c r="G61" s="254"/>
      <c r="H61" s="254"/>
      <c r="I61" s="257"/>
      <c r="J61" s="257"/>
      <c r="K61" s="253"/>
      <c r="O61" s="254"/>
      <c r="P61" s="254"/>
      <c r="Q61" s="254"/>
      <c r="R61" s="254"/>
    </row>
    <row r="62" spans="5:18" s="199" customFormat="1" ht="12.75">
      <c r="E62" s="254"/>
      <c r="F62" s="254"/>
      <c r="G62" s="254"/>
      <c r="H62" s="254"/>
      <c r="I62" s="257"/>
      <c r="J62" s="257"/>
      <c r="K62" s="253"/>
      <c r="O62" s="254"/>
      <c r="P62" s="254"/>
      <c r="Q62" s="254"/>
      <c r="R62" s="254"/>
    </row>
    <row r="63" spans="5:18" s="199" customFormat="1" ht="12.75">
      <c r="E63" s="254"/>
      <c r="F63" s="254"/>
      <c r="G63" s="254"/>
      <c r="H63" s="254"/>
      <c r="I63" s="257"/>
      <c r="J63" s="257"/>
      <c r="K63" s="253"/>
      <c r="O63" s="254"/>
      <c r="P63" s="254"/>
      <c r="Q63" s="254"/>
      <c r="R63" s="254"/>
    </row>
    <row r="64" spans="5:18" s="199" customFormat="1" ht="12.75">
      <c r="E64" s="254"/>
      <c r="F64" s="254"/>
      <c r="G64" s="254"/>
      <c r="H64" s="254"/>
      <c r="I64" s="257"/>
      <c r="J64" s="257"/>
      <c r="K64" s="253"/>
      <c r="O64" s="254"/>
      <c r="P64" s="254"/>
      <c r="Q64" s="254"/>
      <c r="R64" s="254"/>
    </row>
    <row r="65" spans="5:18" s="199" customFormat="1" ht="12.75">
      <c r="E65" s="254"/>
      <c r="F65" s="254"/>
      <c r="G65" s="254"/>
      <c r="H65" s="254"/>
      <c r="I65" s="257"/>
      <c r="J65" s="257"/>
      <c r="K65" s="253"/>
      <c r="O65" s="254"/>
      <c r="P65" s="254"/>
      <c r="Q65" s="254"/>
      <c r="R65" s="254"/>
    </row>
    <row r="66" spans="5:18" s="199" customFormat="1" ht="12.75">
      <c r="E66" s="254"/>
      <c r="F66" s="254"/>
      <c r="G66" s="254"/>
      <c r="H66" s="254"/>
      <c r="I66" s="257"/>
      <c r="J66" s="257"/>
      <c r="K66" s="253"/>
      <c r="O66" s="254"/>
      <c r="P66" s="254"/>
      <c r="Q66" s="254"/>
      <c r="R66" s="254"/>
    </row>
    <row r="67" spans="5:18" s="199" customFormat="1" ht="12.75">
      <c r="E67" s="254"/>
      <c r="F67" s="254"/>
      <c r="G67" s="254"/>
      <c r="H67" s="254"/>
      <c r="I67" s="257"/>
      <c r="J67" s="257"/>
      <c r="K67" s="253"/>
      <c r="O67" s="254"/>
      <c r="P67" s="254"/>
      <c r="Q67" s="254"/>
      <c r="R67" s="254"/>
    </row>
    <row r="68" spans="5:18" s="199" customFormat="1" ht="12.75">
      <c r="E68" s="254"/>
      <c r="F68" s="254"/>
      <c r="G68" s="254"/>
      <c r="H68" s="254"/>
      <c r="I68" s="257"/>
      <c r="J68" s="257"/>
      <c r="K68" s="253"/>
      <c r="O68" s="254"/>
      <c r="P68" s="254"/>
      <c r="Q68" s="254"/>
      <c r="R68" s="254"/>
    </row>
    <row r="69" spans="5:18" s="199" customFormat="1" ht="12.75">
      <c r="E69" s="254"/>
      <c r="F69" s="254"/>
      <c r="G69" s="254"/>
      <c r="H69" s="254"/>
      <c r="I69" s="257"/>
      <c r="J69" s="257"/>
      <c r="K69" s="253"/>
      <c r="O69" s="254"/>
      <c r="P69" s="254"/>
      <c r="Q69" s="254"/>
      <c r="R69" s="254"/>
    </row>
    <row r="70" spans="5:18" s="199" customFormat="1" ht="12.75">
      <c r="E70" s="254"/>
      <c r="F70" s="254"/>
      <c r="G70" s="254"/>
      <c r="H70" s="254"/>
      <c r="I70" s="257"/>
      <c r="J70" s="257"/>
      <c r="K70" s="253"/>
      <c r="O70" s="254"/>
      <c r="P70" s="254"/>
      <c r="Q70" s="254"/>
      <c r="R70" s="254"/>
    </row>
    <row r="71" spans="5:18" s="199" customFormat="1" ht="12.75">
      <c r="E71" s="254"/>
      <c r="F71" s="254"/>
      <c r="G71" s="254"/>
      <c r="H71" s="254"/>
      <c r="I71" s="257"/>
      <c r="J71" s="257"/>
      <c r="K71" s="253"/>
      <c r="O71" s="254"/>
      <c r="P71" s="254"/>
      <c r="Q71" s="254"/>
      <c r="R71" s="254"/>
    </row>
    <row r="72" spans="5:18" s="199" customFormat="1" ht="12.75">
      <c r="E72" s="254"/>
      <c r="F72" s="254"/>
      <c r="G72" s="254"/>
      <c r="H72" s="254"/>
      <c r="I72" s="257"/>
      <c r="J72" s="257"/>
      <c r="K72" s="253"/>
      <c r="O72" s="254"/>
      <c r="P72" s="254"/>
      <c r="Q72" s="254"/>
      <c r="R72" s="254"/>
    </row>
    <row r="73" spans="5:18" s="199" customFormat="1" ht="12.75">
      <c r="E73" s="254"/>
      <c r="F73" s="254"/>
      <c r="G73" s="254"/>
      <c r="H73" s="254"/>
      <c r="I73" s="257"/>
      <c r="J73" s="257"/>
      <c r="K73" s="253"/>
      <c r="O73" s="254"/>
      <c r="P73" s="254"/>
      <c r="Q73" s="254"/>
      <c r="R73" s="254"/>
    </row>
    <row r="74" spans="5:18" s="199" customFormat="1" ht="12.75">
      <c r="E74" s="254"/>
      <c r="F74" s="254"/>
      <c r="G74" s="254"/>
      <c r="H74" s="254"/>
      <c r="I74" s="257"/>
      <c r="J74" s="257"/>
      <c r="K74" s="253"/>
      <c r="O74" s="254"/>
      <c r="P74" s="254"/>
      <c r="Q74" s="254"/>
      <c r="R74" s="254"/>
    </row>
    <row r="75" spans="5:18" s="199" customFormat="1" ht="12.75">
      <c r="E75" s="254"/>
      <c r="F75" s="254"/>
      <c r="G75" s="254"/>
      <c r="H75" s="254"/>
      <c r="I75" s="257"/>
      <c r="J75" s="257"/>
      <c r="K75" s="253"/>
      <c r="O75" s="254"/>
      <c r="P75" s="254"/>
      <c r="Q75" s="254"/>
      <c r="R75" s="254"/>
    </row>
    <row r="76" spans="5:18" s="199" customFormat="1" ht="12.75">
      <c r="E76" s="254"/>
      <c r="F76" s="254"/>
      <c r="G76" s="254"/>
      <c r="H76" s="254"/>
      <c r="I76" s="257"/>
      <c r="J76" s="257"/>
      <c r="K76" s="253"/>
      <c r="O76" s="254"/>
      <c r="P76" s="254"/>
      <c r="Q76" s="254"/>
      <c r="R76" s="254"/>
    </row>
    <row r="77" spans="5:18" s="199" customFormat="1" ht="12.75">
      <c r="E77" s="254"/>
      <c r="F77" s="254"/>
      <c r="G77" s="254"/>
      <c r="H77" s="254"/>
      <c r="I77" s="257"/>
      <c r="J77" s="257"/>
      <c r="K77" s="253"/>
      <c r="O77" s="254"/>
      <c r="P77" s="254"/>
      <c r="Q77" s="254"/>
      <c r="R77" s="254"/>
    </row>
    <row r="78" spans="5:18" s="199" customFormat="1" ht="12.75">
      <c r="E78" s="254"/>
      <c r="F78" s="254"/>
      <c r="G78" s="254"/>
      <c r="H78" s="254"/>
      <c r="I78" s="257"/>
      <c r="J78" s="257"/>
      <c r="K78" s="253"/>
      <c r="O78" s="254"/>
      <c r="P78" s="254"/>
      <c r="Q78" s="254"/>
      <c r="R78" s="254"/>
    </row>
    <row r="79" spans="5:18" s="199" customFormat="1" ht="12.75">
      <c r="E79" s="254"/>
      <c r="F79" s="254"/>
      <c r="G79" s="254"/>
      <c r="H79" s="254"/>
      <c r="I79" s="257"/>
      <c r="J79" s="257"/>
      <c r="K79" s="253"/>
      <c r="O79" s="254"/>
      <c r="P79" s="254"/>
      <c r="Q79" s="254"/>
      <c r="R79" s="254"/>
    </row>
    <row r="80" spans="5:18" s="199" customFormat="1" ht="12.75">
      <c r="E80" s="254"/>
      <c r="F80" s="254"/>
      <c r="G80" s="254"/>
      <c r="H80" s="254"/>
      <c r="I80" s="257"/>
      <c r="J80" s="257"/>
      <c r="K80" s="253"/>
      <c r="O80" s="254"/>
      <c r="P80" s="254"/>
      <c r="Q80" s="254"/>
      <c r="R80" s="254"/>
    </row>
    <row r="81" spans="5:18" s="199" customFormat="1" ht="12.75">
      <c r="E81" s="254"/>
      <c r="F81" s="254"/>
      <c r="G81" s="254"/>
      <c r="H81" s="254"/>
      <c r="I81" s="257"/>
      <c r="J81" s="257"/>
      <c r="K81" s="253"/>
      <c r="O81" s="254"/>
      <c r="P81" s="254"/>
      <c r="Q81" s="254"/>
      <c r="R81" s="254"/>
    </row>
    <row r="82" spans="5:18" s="199" customFormat="1" ht="12.75">
      <c r="E82" s="254"/>
      <c r="F82" s="254"/>
      <c r="G82" s="254"/>
      <c r="H82" s="254"/>
      <c r="I82" s="257"/>
      <c r="J82" s="257"/>
      <c r="K82" s="253"/>
      <c r="O82" s="254"/>
      <c r="P82" s="254"/>
      <c r="Q82" s="254"/>
      <c r="R82" s="254"/>
    </row>
    <row r="83" spans="5:18" s="199" customFormat="1" ht="12.75">
      <c r="E83" s="254"/>
      <c r="F83" s="254"/>
      <c r="G83" s="254"/>
      <c r="H83" s="254"/>
      <c r="I83" s="257"/>
      <c r="J83" s="257"/>
      <c r="K83" s="253"/>
      <c r="O83" s="254"/>
      <c r="P83" s="254"/>
      <c r="Q83" s="254"/>
      <c r="R83" s="254"/>
    </row>
    <row r="84" spans="5:18" s="199" customFormat="1" ht="12.75">
      <c r="E84" s="254"/>
      <c r="F84" s="254"/>
      <c r="G84" s="254"/>
      <c r="H84" s="254"/>
      <c r="I84" s="257"/>
      <c r="J84" s="257"/>
      <c r="K84" s="253"/>
      <c r="O84" s="254"/>
      <c r="P84" s="254"/>
      <c r="Q84" s="254"/>
      <c r="R84" s="254"/>
    </row>
    <row r="85" spans="5:18" s="199" customFormat="1" ht="12.75">
      <c r="E85" s="254"/>
      <c r="F85" s="254"/>
      <c r="G85" s="254"/>
      <c r="H85" s="254"/>
      <c r="I85" s="257"/>
      <c r="J85" s="257"/>
      <c r="K85" s="253"/>
      <c r="O85" s="254"/>
      <c r="P85" s="254"/>
      <c r="Q85" s="254"/>
      <c r="R85" s="254"/>
    </row>
    <row r="86" spans="5:18" s="199" customFormat="1" ht="12.75">
      <c r="E86" s="254"/>
      <c r="F86" s="254"/>
      <c r="G86" s="254"/>
      <c r="H86" s="254"/>
      <c r="I86" s="257"/>
      <c r="J86" s="257"/>
      <c r="K86" s="253"/>
      <c r="O86" s="254"/>
      <c r="P86" s="254"/>
      <c r="Q86" s="254"/>
      <c r="R86" s="254"/>
    </row>
    <row r="87" spans="1:18" s="199" customFormat="1" ht="12.75">
      <c r="A87" s="279"/>
      <c r="B87" s="279"/>
      <c r="C87" s="280"/>
      <c r="D87" s="280"/>
      <c r="E87" s="280"/>
      <c r="F87" s="248"/>
      <c r="G87" s="248"/>
      <c r="H87" s="248"/>
      <c r="I87" s="248"/>
      <c r="J87" s="257"/>
      <c r="K87" s="253"/>
      <c r="O87" s="254"/>
      <c r="P87" s="254"/>
      <c r="Q87" s="254"/>
      <c r="R87" s="254"/>
    </row>
    <row r="88" spans="4:18" s="199" customFormat="1" ht="12.75">
      <c r="D88" s="254"/>
      <c r="E88" s="254"/>
      <c r="F88" s="254"/>
      <c r="G88" s="254"/>
      <c r="H88" s="254"/>
      <c r="I88" s="257"/>
      <c r="J88" s="248"/>
      <c r="K88" s="253"/>
      <c r="O88" s="254"/>
      <c r="P88" s="254"/>
      <c r="Q88" s="254"/>
      <c r="R88" s="254"/>
    </row>
    <row r="89" spans="4:18" s="199" customFormat="1" ht="12.75">
      <c r="D89" s="254"/>
      <c r="E89" s="254"/>
      <c r="F89" s="254"/>
      <c r="G89" s="254"/>
      <c r="H89" s="254"/>
      <c r="I89" s="257"/>
      <c r="J89" s="257"/>
      <c r="K89" s="253"/>
      <c r="O89" s="254"/>
      <c r="P89" s="254"/>
      <c r="Q89" s="254"/>
      <c r="R89" s="254"/>
    </row>
    <row r="90" spans="4:18" s="199" customFormat="1" ht="12.75">
      <c r="D90" s="254"/>
      <c r="E90" s="254"/>
      <c r="F90" s="254"/>
      <c r="G90" s="254"/>
      <c r="H90" s="254"/>
      <c r="I90" s="257"/>
      <c r="J90" s="257"/>
      <c r="K90" s="253"/>
      <c r="O90" s="254"/>
      <c r="P90" s="254"/>
      <c r="Q90" s="254"/>
      <c r="R90" s="254"/>
    </row>
    <row r="91" spans="4:18" s="199" customFormat="1" ht="12.75">
      <c r="D91" s="254"/>
      <c r="E91" s="254"/>
      <c r="F91" s="254"/>
      <c r="G91" s="254"/>
      <c r="H91" s="254"/>
      <c r="I91" s="257"/>
      <c r="J91" s="257"/>
      <c r="K91" s="253"/>
      <c r="O91" s="254"/>
      <c r="P91" s="254"/>
      <c r="Q91" s="254"/>
      <c r="R91" s="254"/>
    </row>
    <row r="92" spans="4:18" s="199" customFormat="1" ht="12.75">
      <c r="D92" s="254"/>
      <c r="E92" s="254"/>
      <c r="F92" s="254"/>
      <c r="G92" s="254"/>
      <c r="H92" s="254"/>
      <c r="I92" s="257"/>
      <c r="J92" s="257"/>
      <c r="K92" s="253"/>
      <c r="O92" s="254"/>
      <c r="P92" s="254"/>
      <c r="Q92" s="254"/>
      <c r="R92" s="254"/>
    </row>
    <row r="93" spans="4:18" s="199" customFormat="1" ht="12.75">
      <c r="D93" s="254"/>
      <c r="E93" s="254"/>
      <c r="F93" s="254"/>
      <c r="G93" s="254"/>
      <c r="H93" s="254"/>
      <c r="I93" s="257"/>
      <c r="J93" s="257"/>
      <c r="K93" s="253"/>
      <c r="O93" s="254"/>
      <c r="P93" s="254"/>
      <c r="Q93" s="254"/>
      <c r="R93" s="254"/>
    </row>
    <row r="94" spans="4:18" s="199" customFormat="1" ht="12.75">
      <c r="D94" s="254"/>
      <c r="E94" s="254"/>
      <c r="F94" s="254"/>
      <c r="G94" s="254"/>
      <c r="H94" s="254"/>
      <c r="I94" s="257"/>
      <c r="J94" s="257"/>
      <c r="K94" s="253"/>
      <c r="O94" s="254"/>
      <c r="P94" s="254"/>
      <c r="Q94" s="254"/>
      <c r="R94" s="254"/>
    </row>
    <row r="95" spans="4:18" s="199" customFormat="1" ht="12.75">
      <c r="D95" s="254"/>
      <c r="E95" s="254"/>
      <c r="F95" s="254"/>
      <c r="G95" s="254"/>
      <c r="H95" s="254"/>
      <c r="I95" s="257"/>
      <c r="J95" s="257"/>
      <c r="K95" s="253"/>
      <c r="O95" s="254"/>
      <c r="P95" s="254"/>
      <c r="Q95" s="254"/>
      <c r="R95" s="254"/>
    </row>
    <row r="96" spans="4:18" s="199" customFormat="1" ht="12.75">
      <c r="D96" s="254"/>
      <c r="E96" s="254"/>
      <c r="F96" s="254"/>
      <c r="G96" s="254"/>
      <c r="H96" s="254"/>
      <c r="I96" s="257"/>
      <c r="J96" s="257"/>
      <c r="K96" s="253"/>
      <c r="O96" s="254"/>
      <c r="P96" s="254"/>
      <c r="Q96" s="254"/>
      <c r="R96" s="254"/>
    </row>
    <row r="97" spans="4:18" s="199" customFormat="1" ht="12.75">
      <c r="D97" s="254"/>
      <c r="E97" s="254"/>
      <c r="F97" s="254"/>
      <c r="G97" s="254"/>
      <c r="H97" s="254"/>
      <c r="I97" s="257"/>
      <c r="J97" s="257"/>
      <c r="K97" s="253"/>
      <c r="O97" s="254"/>
      <c r="P97" s="254"/>
      <c r="Q97" s="254"/>
      <c r="R97" s="254"/>
    </row>
    <row r="98" spans="4:18" s="199" customFormat="1" ht="12.75">
      <c r="D98" s="254"/>
      <c r="E98" s="254"/>
      <c r="F98" s="254"/>
      <c r="G98" s="254"/>
      <c r="H98" s="254"/>
      <c r="I98" s="257"/>
      <c r="J98" s="257"/>
      <c r="K98" s="253"/>
      <c r="O98" s="254"/>
      <c r="P98" s="254"/>
      <c r="Q98" s="254"/>
      <c r="R98" s="254"/>
    </row>
    <row r="99" spans="4:18" s="199" customFormat="1" ht="12.75">
      <c r="D99" s="254"/>
      <c r="E99" s="254"/>
      <c r="F99" s="254"/>
      <c r="G99" s="254"/>
      <c r="H99" s="254"/>
      <c r="I99" s="257"/>
      <c r="J99" s="257"/>
      <c r="K99" s="253"/>
      <c r="O99" s="254"/>
      <c r="P99" s="254"/>
      <c r="Q99" s="254"/>
      <c r="R99" s="254"/>
    </row>
    <row r="100" spans="1:20" s="199" customFormat="1" ht="12.75">
      <c r="A100" s="12"/>
      <c r="B100" s="12"/>
      <c r="C100" s="12"/>
      <c r="D100" s="32"/>
      <c r="E100" s="32"/>
      <c r="F100" s="32"/>
      <c r="G100" s="32"/>
      <c r="H100" s="32"/>
      <c r="I100" s="205"/>
      <c r="J100" s="257"/>
      <c r="K100" s="147"/>
      <c r="L100" s="12"/>
      <c r="M100" s="12"/>
      <c r="N100" s="12"/>
      <c r="O100" s="32"/>
      <c r="P100" s="32"/>
      <c r="Q100" s="32"/>
      <c r="R100" s="32"/>
      <c r="S100" s="12"/>
      <c r="T100" s="12"/>
    </row>
    <row r="101" spans="4:22" s="12" customFormat="1" ht="12.75">
      <c r="D101" s="32"/>
      <c r="E101" s="32"/>
      <c r="F101" s="32"/>
      <c r="G101" s="32"/>
      <c r="H101" s="32"/>
      <c r="I101" s="205"/>
      <c r="J101" s="205"/>
      <c r="K101" s="147"/>
      <c r="O101" s="32"/>
      <c r="P101" s="32"/>
      <c r="Q101" s="32"/>
      <c r="R101" s="32"/>
      <c r="U101" s="199"/>
      <c r="V101" s="199"/>
    </row>
    <row r="102" spans="4:22" s="12" customFormat="1" ht="12.75">
      <c r="D102" s="32"/>
      <c r="E102" s="32"/>
      <c r="F102" s="32"/>
      <c r="G102" s="32"/>
      <c r="H102" s="32"/>
      <c r="I102" s="205"/>
      <c r="J102" s="205"/>
      <c r="K102" s="147"/>
      <c r="O102" s="32"/>
      <c r="P102" s="32"/>
      <c r="Q102" s="32"/>
      <c r="R102" s="32"/>
      <c r="U102" s="199"/>
      <c r="V102" s="199"/>
    </row>
    <row r="103" spans="4:22" s="12" customFormat="1" ht="12.75">
      <c r="D103" s="32"/>
      <c r="E103" s="32"/>
      <c r="F103" s="32"/>
      <c r="G103" s="32"/>
      <c r="H103" s="32"/>
      <c r="I103" s="205"/>
      <c r="J103" s="205"/>
      <c r="K103" s="147"/>
      <c r="O103" s="32"/>
      <c r="P103" s="32"/>
      <c r="Q103" s="32"/>
      <c r="R103" s="32"/>
      <c r="U103" s="199"/>
      <c r="V103" s="199"/>
    </row>
    <row r="104" spans="4:22" s="12" customFormat="1" ht="12.75">
      <c r="D104" s="32"/>
      <c r="E104" s="32"/>
      <c r="F104" s="32"/>
      <c r="G104" s="32"/>
      <c r="H104" s="32"/>
      <c r="I104" s="205"/>
      <c r="J104" s="205"/>
      <c r="K104" s="147"/>
      <c r="O104" s="32"/>
      <c r="P104" s="32"/>
      <c r="Q104" s="32"/>
      <c r="R104" s="32"/>
      <c r="U104" s="199"/>
      <c r="V104" s="199"/>
    </row>
    <row r="105" spans="4:22" s="12" customFormat="1" ht="12.75">
      <c r="D105" s="32"/>
      <c r="E105" s="32"/>
      <c r="F105" s="32"/>
      <c r="G105" s="32"/>
      <c r="H105" s="32"/>
      <c r="I105" s="205"/>
      <c r="J105" s="205"/>
      <c r="K105" s="147"/>
      <c r="O105" s="32"/>
      <c r="P105" s="32"/>
      <c r="Q105" s="32"/>
      <c r="R105" s="32"/>
      <c r="U105" s="199"/>
      <c r="V105" s="199"/>
    </row>
    <row r="106" spans="4:22" s="12" customFormat="1" ht="12.75">
      <c r="D106" s="32"/>
      <c r="E106" s="32"/>
      <c r="F106" s="32"/>
      <c r="G106" s="32"/>
      <c r="H106" s="32"/>
      <c r="I106" s="205"/>
      <c r="J106" s="205"/>
      <c r="K106" s="147"/>
      <c r="O106" s="32"/>
      <c r="P106" s="32"/>
      <c r="Q106" s="32"/>
      <c r="R106" s="32"/>
      <c r="U106" s="199"/>
      <c r="V106" s="199"/>
    </row>
    <row r="107" spans="4:22" s="12" customFormat="1" ht="12.75">
      <c r="D107" s="32"/>
      <c r="E107" s="32"/>
      <c r="F107" s="32"/>
      <c r="G107" s="32"/>
      <c r="H107" s="32"/>
      <c r="I107" s="205"/>
      <c r="J107" s="205"/>
      <c r="K107" s="147"/>
      <c r="O107" s="32"/>
      <c r="P107" s="32"/>
      <c r="Q107" s="32"/>
      <c r="R107" s="32"/>
      <c r="U107" s="199"/>
      <c r="V107" s="199"/>
    </row>
    <row r="108" spans="4:22" s="12" customFormat="1" ht="12.75">
      <c r="D108" s="32"/>
      <c r="E108" s="32"/>
      <c r="F108" s="32"/>
      <c r="G108" s="32"/>
      <c r="H108" s="32"/>
      <c r="I108" s="205"/>
      <c r="J108" s="205"/>
      <c r="K108" s="147"/>
      <c r="O108" s="32"/>
      <c r="P108" s="32"/>
      <c r="Q108" s="32"/>
      <c r="R108" s="32"/>
      <c r="U108" s="199"/>
      <c r="V108" s="199"/>
    </row>
    <row r="109" spans="4:22" s="12" customFormat="1" ht="12.75">
      <c r="D109" s="32"/>
      <c r="E109" s="32"/>
      <c r="F109" s="32"/>
      <c r="G109" s="32"/>
      <c r="H109" s="32"/>
      <c r="I109" s="205"/>
      <c r="J109" s="205"/>
      <c r="K109" s="147"/>
      <c r="O109" s="32"/>
      <c r="P109" s="32"/>
      <c r="Q109" s="32"/>
      <c r="R109" s="32"/>
      <c r="U109" s="199"/>
      <c r="V109" s="199"/>
    </row>
    <row r="110" spans="4:22" s="12" customFormat="1" ht="12.75">
      <c r="D110" s="32"/>
      <c r="E110" s="32"/>
      <c r="F110" s="32"/>
      <c r="G110" s="32"/>
      <c r="H110" s="32"/>
      <c r="I110" s="205"/>
      <c r="J110" s="205"/>
      <c r="K110" s="147"/>
      <c r="O110" s="32"/>
      <c r="P110" s="32"/>
      <c r="Q110" s="32"/>
      <c r="R110" s="32"/>
      <c r="U110" s="199"/>
      <c r="V110" s="199"/>
    </row>
    <row r="111" spans="4:22" s="12" customFormat="1" ht="12.75">
      <c r="D111" s="32"/>
      <c r="E111" s="32"/>
      <c r="F111" s="32"/>
      <c r="G111" s="32"/>
      <c r="H111" s="32"/>
      <c r="I111" s="205"/>
      <c r="J111" s="205"/>
      <c r="K111" s="147"/>
      <c r="O111" s="32"/>
      <c r="P111" s="32"/>
      <c r="Q111" s="32"/>
      <c r="R111" s="32"/>
      <c r="U111" s="199"/>
      <c r="V111" s="199"/>
    </row>
    <row r="112" spans="4:22" s="12" customFormat="1" ht="12.75">
      <c r="D112" s="32"/>
      <c r="E112" s="32"/>
      <c r="F112" s="32"/>
      <c r="G112" s="32"/>
      <c r="H112" s="32"/>
      <c r="I112" s="205"/>
      <c r="J112" s="205"/>
      <c r="K112" s="147"/>
      <c r="O112" s="32"/>
      <c r="P112" s="32"/>
      <c r="Q112" s="32"/>
      <c r="R112" s="32"/>
      <c r="U112" s="199"/>
      <c r="V112" s="199"/>
    </row>
    <row r="113" spans="4:22" s="12" customFormat="1" ht="12.75">
      <c r="D113" s="32"/>
      <c r="E113" s="32"/>
      <c r="F113" s="32"/>
      <c r="G113" s="32"/>
      <c r="H113" s="32"/>
      <c r="I113" s="205"/>
      <c r="J113" s="205"/>
      <c r="K113" s="147"/>
      <c r="O113" s="32"/>
      <c r="P113" s="32"/>
      <c r="Q113" s="32"/>
      <c r="R113" s="32"/>
      <c r="U113" s="199"/>
      <c r="V113" s="199"/>
    </row>
    <row r="114" spans="4:22" s="12" customFormat="1" ht="12.75">
      <c r="D114" s="32"/>
      <c r="E114" s="32"/>
      <c r="F114" s="32"/>
      <c r="G114" s="32"/>
      <c r="H114" s="32"/>
      <c r="I114" s="205"/>
      <c r="J114" s="205"/>
      <c r="K114" s="147"/>
      <c r="O114" s="32"/>
      <c r="P114" s="32"/>
      <c r="Q114" s="32"/>
      <c r="R114" s="32"/>
      <c r="U114" s="199"/>
      <c r="V114" s="199"/>
    </row>
    <row r="115" spans="4:22" s="12" customFormat="1" ht="12.75">
      <c r="D115" s="32"/>
      <c r="E115" s="32"/>
      <c r="F115" s="32"/>
      <c r="G115" s="32"/>
      <c r="H115" s="32"/>
      <c r="I115" s="205"/>
      <c r="J115" s="205"/>
      <c r="K115" s="147"/>
      <c r="O115" s="32"/>
      <c r="P115" s="32"/>
      <c r="Q115" s="32"/>
      <c r="R115" s="32"/>
      <c r="U115" s="199"/>
      <c r="V115" s="199"/>
    </row>
    <row r="116" spans="4:22" s="12" customFormat="1" ht="12.75">
      <c r="D116" s="32"/>
      <c r="E116" s="32"/>
      <c r="F116" s="32"/>
      <c r="G116" s="32"/>
      <c r="H116" s="32"/>
      <c r="I116" s="205"/>
      <c r="J116" s="205"/>
      <c r="K116" s="147"/>
      <c r="O116" s="32"/>
      <c r="P116" s="32"/>
      <c r="Q116" s="32"/>
      <c r="R116" s="32"/>
      <c r="U116" s="199"/>
      <c r="V116" s="199"/>
    </row>
    <row r="117" spans="4:22" s="12" customFormat="1" ht="12.75">
      <c r="D117" s="32"/>
      <c r="E117" s="32"/>
      <c r="F117" s="32"/>
      <c r="G117" s="32"/>
      <c r="H117" s="32"/>
      <c r="I117" s="205"/>
      <c r="J117" s="205"/>
      <c r="K117" s="147"/>
      <c r="O117" s="32"/>
      <c r="P117" s="32"/>
      <c r="Q117" s="32"/>
      <c r="R117" s="32"/>
      <c r="U117" s="199"/>
      <c r="V117" s="199"/>
    </row>
    <row r="118" spans="4:22" s="12" customFormat="1" ht="12.75">
      <c r="D118" s="32"/>
      <c r="E118" s="32"/>
      <c r="F118" s="32"/>
      <c r="G118" s="32"/>
      <c r="H118" s="32"/>
      <c r="I118" s="205"/>
      <c r="J118" s="205"/>
      <c r="K118" s="147"/>
      <c r="O118" s="32"/>
      <c r="P118" s="32"/>
      <c r="Q118" s="32"/>
      <c r="R118" s="32"/>
      <c r="U118" s="199"/>
      <c r="V118" s="199"/>
    </row>
    <row r="119" spans="1:22" s="12" customFormat="1" ht="12.75">
      <c r="A119"/>
      <c r="B119"/>
      <c r="C119"/>
      <c r="D119"/>
      <c r="E119"/>
      <c r="F119"/>
      <c r="G119"/>
      <c r="H119"/>
      <c r="I119"/>
      <c r="J119" s="205"/>
      <c r="K119"/>
      <c r="L119"/>
      <c r="M119"/>
      <c r="N119"/>
      <c r="O119"/>
      <c r="P119"/>
      <c r="Q119"/>
      <c r="R119"/>
      <c r="S119"/>
      <c r="T119"/>
      <c r="U119" s="199"/>
      <c r="V119" s="199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J644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2" customWidth="1"/>
    <col min="9" max="62" width="9.28125" style="200" customWidth="1"/>
  </cols>
  <sheetData>
    <row r="1" spans="1:62" s="7" customFormat="1" ht="20.25" customHeight="1">
      <c r="A1" s="268" t="s">
        <v>125</v>
      </c>
      <c r="B1" s="268"/>
      <c r="C1" s="268"/>
      <c r="D1" s="268"/>
      <c r="E1" s="268"/>
      <c r="F1" s="268"/>
      <c r="G1" s="268"/>
      <c r="H1" s="273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</row>
    <row r="2" spans="1:62" s="7" customFormat="1" ht="12.75">
      <c r="A2" s="148" t="s">
        <v>124</v>
      </c>
      <c r="B2" s="65"/>
      <c r="C2" s="65"/>
      <c r="D2" s="65"/>
      <c r="E2" s="65"/>
      <c r="F2" s="65"/>
      <c r="G2" s="65"/>
      <c r="H2" s="65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</row>
    <row r="3" spans="1:62" s="7" customFormat="1" ht="43.5" customHeight="1">
      <c r="A3" s="66" t="s">
        <v>126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241</v>
      </c>
      <c r="H3" s="67" t="s">
        <v>252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</row>
    <row r="4" spans="1:62" s="7" customFormat="1" ht="12.75">
      <c r="A4" s="68" t="s">
        <v>67</v>
      </c>
      <c r="B4" s="70">
        <v>85519</v>
      </c>
      <c r="C4" s="70">
        <v>100225</v>
      </c>
      <c r="D4" s="69">
        <v>117701</v>
      </c>
      <c r="E4" s="69">
        <v>131670</v>
      </c>
      <c r="F4" s="69">
        <v>142286.76469245352</v>
      </c>
      <c r="G4" s="239">
        <v>108149.72095472753</v>
      </c>
      <c r="H4" s="264">
        <v>104877.31922371133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</row>
    <row r="5" spans="1:62" s="7" customFormat="1" ht="12.75">
      <c r="A5" s="68" t="s">
        <v>68</v>
      </c>
      <c r="B5" s="71">
        <v>5740</v>
      </c>
      <c r="C5" s="71">
        <v>5718</v>
      </c>
      <c r="D5" s="70">
        <v>7503</v>
      </c>
      <c r="E5" s="70">
        <v>7861</v>
      </c>
      <c r="F5" s="70">
        <v>7088.98058659</v>
      </c>
      <c r="G5" s="239">
        <v>6347.01484391</v>
      </c>
      <c r="H5" s="264">
        <v>6613.96479649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</row>
    <row r="6" spans="1:62" s="7" customFormat="1" ht="12.75">
      <c r="A6" s="68" t="s">
        <v>69</v>
      </c>
      <c r="B6" s="72">
        <v>348894</v>
      </c>
      <c r="C6" s="72">
        <v>396211</v>
      </c>
      <c r="D6" s="71">
        <v>441493</v>
      </c>
      <c r="E6" s="71">
        <v>439860</v>
      </c>
      <c r="F6" s="71">
        <v>478360.4288258325</v>
      </c>
      <c r="G6" s="239">
        <v>442909.3485101028</v>
      </c>
      <c r="H6" s="264">
        <v>452047.15913452214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</row>
    <row r="7" spans="1:62" s="7" customFormat="1" ht="12.75">
      <c r="A7" s="68" t="s">
        <v>212</v>
      </c>
      <c r="B7" s="72">
        <v>12508</v>
      </c>
      <c r="C7" s="72">
        <v>20946</v>
      </c>
      <c r="D7" s="72">
        <v>20445</v>
      </c>
      <c r="E7" s="72">
        <v>21033</v>
      </c>
      <c r="F7" s="72">
        <v>28978.830572000003</v>
      </c>
      <c r="G7" s="239">
        <v>30991.072381</v>
      </c>
      <c r="H7" s="264">
        <v>31502.679918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2" s="7" customFormat="1" ht="12.75">
      <c r="A8" s="68" t="s">
        <v>244</v>
      </c>
      <c r="B8" s="72"/>
      <c r="C8" s="72"/>
      <c r="D8" s="72"/>
      <c r="E8" s="72"/>
      <c r="F8" s="72"/>
      <c r="G8" s="239">
        <v>50</v>
      </c>
      <c r="H8" s="264">
        <v>60.692788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</row>
    <row r="9" spans="1:62" s="7" customFormat="1" ht="12.75">
      <c r="A9" s="68" t="s">
        <v>70</v>
      </c>
      <c r="B9" s="73">
        <v>7636</v>
      </c>
      <c r="C9" s="73">
        <v>8927</v>
      </c>
      <c r="D9" s="72">
        <v>10589</v>
      </c>
      <c r="E9" s="72">
        <v>10876</v>
      </c>
      <c r="F9" s="72">
        <v>13538.134747</v>
      </c>
      <c r="G9" s="239">
        <v>13528.798006</v>
      </c>
      <c r="H9" s="264">
        <v>13709.302532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</row>
    <row r="10" spans="1:62" s="7" customFormat="1" ht="12.75">
      <c r="A10" s="68" t="s">
        <v>71</v>
      </c>
      <c r="B10" s="71">
        <v>46103</v>
      </c>
      <c r="C10" s="71">
        <v>40068</v>
      </c>
      <c r="D10" s="73">
        <v>39306</v>
      </c>
      <c r="E10" s="73">
        <v>41480</v>
      </c>
      <c r="F10" s="73">
        <v>50859.56671178</v>
      </c>
      <c r="G10" s="239">
        <v>49806.3863428</v>
      </c>
      <c r="H10" s="264">
        <v>50160.12893033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1:62" s="7" customFormat="1" ht="12.75">
      <c r="A11" s="68" t="s">
        <v>72</v>
      </c>
      <c r="B11" s="69">
        <v>9720</v>
      </c>
      <c r="C11" s="69">
        <v>8864</v>
      </c>
      <c r="D11" s="71">
        <v>10281</v>
      </c>
      <c r="E11" s="71">
        <v>12078</v>
      </c>
      <c r="F11" s="71">
        <v>13699.867329</v>
      </c>
      <c r="G11" s="239">
        <v>13772.327404</v>
      </c>
      <c r="H11" s="264">
        <v>13754.421133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</row>
    <row r="12" spans="1:62" s="7" customFormat="1" ht="12.75">
      <c r="A12" s="68" t="s">
        <v>73</v>
      </c>
      <c r="B12" s="71">
        <v>60042</v>
      </c>
      <c r="C12" s="71">
        <v>60582</v>
      </c>
      <c r="D12" s="70">
        <v>66985</v>
      </c>
      <c r="E12" s="70">
        <v>69797</v>
      </c>
      <c r="F12" s="70">
        <v>90530.87477680032</v>
      </c>
      <c r="G12" s="239">
        <v>83165.90833542144</v>
      </c>
      <c r="H12" s="264">
        <v>83535.02199624763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</row>
    <row r="13" spans="1:62" s="7" customFormat="1" ht="12.75">
      <c r="A13" s="68" t="s">
        <v>144</v>
      </c>
      <c r="B13" s="70">
        <v>134297</v>
      </c>
      <c r="C13" s="70">
        <v>158092</v>
      </c>
      <c r="D13" s="71">
        <v>166384</v>
      </c>
      <c r="E13" s="71">
        <v>179616</v>
      </c>
      <c r="F13" s="71">
        <v>188288.277639</v>
      </c>
      <c r="G13" s="239">
        <v>182937.330505</v>
      </c>
      <c r="H13" s="264">
        <v>184640.812478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</row>
    <row r="14" spans="1:62" s="7" customFormat="1" ht="12.75">
      <c r="A14" s="68" t="s">
        <v>118</v>
      </c>
      <c r="B14" s="70">
        <v>582138</v>
      </c>
      <c r="C14" s="70">
        <v>519487</v>
      </c>
      <c r="D14" s="70">
        <v>556253</v>
      </c>
      <c r="E14" s="70">
        <v>625417</v>
      </c>
      <c r="F14" s="70">
        <v>669263.7906750272</v>
      </c>
      <c r="G14" s="239">
        <v>662068.0393571997</v>
      </c>
      <c r="H14" s="264">
        <v>669131.4158540841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1:62" s="7" customFormat="1" ht="12.75">
      <c r="A15" s="68" t="s">
        <v>74</v>
      </c>
      <c r="B15" s="70">
        <v>47626</v>
      </c>
      <c r="C15" s="70">
        <v>43166</v>
      </c>
      <c r="D15" s="70">
        <v>50754</v>
      </c>
      <c r="E15" s="70">
        <v>54363</v>
      </c>
      <c r="F15" s="70">
        <v>60629.527097667895</v>
      </c>
      <c r="G15" s="239">
        <v>60445.31571453859</v>
      </c>
      <c r="H15" s="264">
        <v>60743.389012238906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</row>
    <row r="16" spans="1:62" s="7" customFormat="1" ht="12.75">
      <c r="A16" s="68" t="s">
        <v>181</v>
      </c>
      <c r="B16" s="70"/>
      <c r="C16" s="70">
        <v>305114</v>
      </c>
      <c r="D16" s="70">
        <v>319804</v>
      </c>
      <c r="E16" s="70">
        <v>329371</v>
      </c>
      <c r="F16" s="70">
        <v>329928.8732109</v>
      </c>
      <c r="G16" s="239">
        <v>302633.4592852</v>
      </c>
      <c r="H16" s="264">
        <v>298941.87050642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</row>
    <row r="17" spans="1:62" s="7" customFormat="1" ht="12.75">
      <c r="A17" s="68" t="s">
        <v>207</v>
      </c>
      <c r="B17" s="70"/>
      <c r="C17" s="70"/>
      <c r="D17" s="70"/>
      <c r="E17" s="70">
        <v>857</v>
      </c>
      <c r="F17" s="70">
        <v>1431.9589975</v>
      </c>
      <c r="G17" s="239">
        <v>1443.9466941199998</v>
      </c>
      <c r="H17" s="264">
        <v>1504.43976656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</row>
    <row r="18" spans="1:62" s="7" customFormat="1" ht="12.75">
      <c r="A18" s="68" t="s">
        <v>59</v>
      </c>
      <c r="B18" s="70">
        <v>45845</v>
      </c>
      <c r="C18" s="70">
        <v>46912</v>
      </c>
      <c r="D18" s="70">
        <v>45408</v>
      </c>
      <c r="E18" s="70">
        <v>49802</v>
      </c>
      <c r="F18" s="70">
        <v>55770.28626853089</v>
      </c>
      <c r="G18" s="239">
        <v>51139.60374576215</v>
      </c>
      <c r="H18" s="264">
        <v>51000.79234961014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</row>
    <row r="19" spans="1:62" s="7" customFormat="1" ht="12.75">
      <c r="A19" s="74"/>
      <c r="B19" s="75">
        <v>1386069</v>
      </c>
      <c r="C19" s="75">
        <v>1714312</v>
      </c>
      <c r="D19" s="75">
        <v>1852906</v>
      </c>
      <c r="E19" s="75">
        <v>1974085</v>
      </c>
      <c r="F19" s="75">
        <v>2130656.162130082</v>
      </c>
      <c r="G19" s="232">
        <v>2009388.2720797823</v>
      </c>
      <c r="H19" s="232">
        <v>2022223.4104192145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</row>
    <row r="20" s="200" customFormat="1" ht="12.75"/>
    <row r="21" spans="7:8" s="200" customFormat="1" ht="12.75">
      <c r="G21" s="249"/>
      <c r="H21" s="249"/>
    </row>
    <row r="22" s="200" customFormat="1" ht="12.75"/>
    <row r="23" s="200" customFormat="1" ht="12.75"/>
    <row r="24" s="200" customFormat="1" ht="12.75">
      <c r="G24" s="249"/>
    </row>
    <row r="25" s="200" customFormat="1" ht="12.75"/>
    <row r="26" s="200" customFormat="1" ht="12.75"/>
    <row r="27" s="200" customFormat="1" ht="12.75"/>
    <row r="28" s="200" customFormat="1" ht="12.75"/>
    <row r="29" s="200" customFormat="1" ht="12.75"/>
    <row r="30" s="200" customFormat="1" ht="12.75"/>
    <row r="31" s="200" customFormat="1" ht="12.75"/>
    <row r="32" s="200" customFormat="1" ht="12.75"/>
    <row r="33" s="200" customFormat="1" ht="12.75"/>
    <row r="34" s="200" customFormat="1" ht="12.75"/>
    <row r="35" s="200" customFormat="1" ht="12.75"/>
    <row r="36" s="200" customFormat="1" ht="12.75"/>
    <row r="37" s="200" customFormat="1" ht="12.75"/>
    <row r="38" s="200" customFormat="1" ht="12.75"/>
    <row r="39" s="200" customFormat="1" ht="12.75"/>
    <row r="40" s="200" customFormat="1" ht="12.75"/>
    <row r="41" s="200" customFormat="1" ht="12.75"/>
    <row r="42" s="200" customFormat="1" ht="12.75"/>
    <row r="43" s="200" customFormat="1" ht="12.75"/>
    <row r="44" s="200" customFormat="1" ht="12.75"/>
    <row r="45" s="200" customFormat="1" ht="12.75"/>
    <row r="46" s="200" customFormat="1" ht="12.75"/>
    <row r="47" s="200" customFormat="1" ht="12.75"/>
    <row r="48" s="200" customFormat="1" ht="12.75"/>
    <row r="49" s="200" customFormat="1" ht="12.75"/>
    <row r="50" s="200" customFormat="1" ht="12.75"/>
    <row r="51" s="200" customFormat="1" ht="12.75"/>
    <row r="52" s="200" customFormat="1" ht="12.75"/>
    <row r="53" s="200" customFormat="1" ht="12.75"/>
    <row r="54" s="200" customFormat="1" ht="12.75"/>
    <row r="55" s="200" customFormat="1" ht="12.75"/>
    <row r="56" s="200" customFormat="1" ht="12.75"/>
    <row r="57" s="200" customFormat="1" ht="12.75"/>
    <row r="58" s="200" customFormat="1" ht="12.75"/>
    <row r="59" s="200" customFormat="1" ht="12.75"/>
    <row r="60" s="200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2018-12-13T12:03:46Z</dcterms:modified>
  <cp:category/>
  <cp:version/>
  <cp:contentType/>
  <cp:contentStatus/>
</cp:coreProperties>
</file>